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Archivos y Datos\Federacion 2017\Nacional de Asociaciones\"/>
    </mc:Choice>
  </mc:AlternateContent>
  <bookViews>
    <workbookView xWindow="0" yWindow="0" windowWidth="9888" windowHeight="5316" tabRatio="959" firstSheet="4" activeTab="11"/>
  </bookViews>
  <sheets>
    <sheet name="Individual Damas " sheetId="1" r:id="rId1"/>
    <sheet name="individual Varones" sheetId="12" r:id="rId2"/>
    <sheet name="Individual Juveniles" sheetId="15" r:id="rId3"/>
    <sheet name="Duplas Damas" sheetId="7" r:id="rId4"/>
    <sheet name="Duplas Varones" sheetId="13" r:id="rId5"/>
    <sheet name="Duplas Juveniles" sheetId="16" r:id="rId6"/>
    <sheet name=" Cuartas Damas" sheetId="8" r:id="rId7"/>
    <sheet name="Cuarta Varones" sheetId="14" r:id="rId8"/>
    <sheet name="Cuartas Juv Mixta" sheetId="17" r:id="rId9"/>
    <sheet name="T.E. Adultos y Juveniles" sheetId="10" r:id="rId10"/>
    <sheet name="TOTAL EQUIPO" sheetId="11" r:id="rId11"/>
    <sheet name="RESUMEN EQUIPOS" sheetId="18" r:id="rId12"/>
  </sheets>
  <definedNames>
    <definedName name="_xlnm.Print_Area" localSheetId="0">'Individual Damas '!$A$1:$L$17</definedName>
    <definedName name="_xlnm.Print_Area" localSheetId="1">'individual Varones'!$A$1:$L$23</definedName>
    <definedName name="_xlnm.Print_Area" localSheetId="9">'T.E. Adultos y Juveniles'!$A$19:$V$46</definedName>
  </definedNames>
  <calcPr calcId="162913"/>
</workbook>
</file>

<file path=xl/calcChain.xml><?xml version="1.0" encoding="utf-8"?>
<calcChain xmlns="http://schemas.openxmlformats.org/spreadsheetml/2006/main">
  <c r="O23" i="16" l="1"/>
  <c r="O22" i="16"/>
  <c r="D23" i="16"/>
  <c r="D22" i="16"/>
  <c r="D19" i="16"/>
  <c r="D18" i="16"/>
  <c r="O19" i="16"/>
  <c r="O18" i="16"/>
  <c r="K23" i="15" l="1"/>
  <c r="L23" i="15" s="1"/>
  <c r="D23" i="15"/>
  <c r="L22" i="15"/>
  <c r="K22" i="15"/>
  <c r="D22" i="15"/>
  <c r="K19" i="15"/>
  <c r="L19" i="15" s="1"/>
  <c r="D19" i="15"/>
  <c r="K18" i="15"/>
  <c r="L18" i="15" s="1"/>
  <c r="D18" i="15"/>
  <c r="K15" i="15"/>
  <c r="L15" i="15" s="1"/>
  <c r="D15" i="15"/>
  <c r="L14" i="15"/>
  <c r="K14" i="15"/>
  <c r="D14" i="15"/>
  <c r="K13" i="15"/>
  <c r="L13" i="15" s="1"/>
  <c r="D13" i="15"/>
  <c r="K12" i="15"/>
  <c r="L12" i="15" s="1"/>
  <c r="D12" i="15"/>
  <c r="K11" i="15"/>
  <c r="L11" i="15" s="1"/>
  <c r="D11" i="15"/>
  <c r="L8" i="15"/>
  <c r="K8" i="15"/>
  <c r="D8" i="15"/>
  <c r="K7" i="15"/>
  <c r="L7" i="15" s="1"/>
  <c r="D7" i="15"/>
  <c r="K6" i="15"/>
  <c r="L6" i="15" s="1"/>
  <c r="D6" i="15"/>
  <c r="K5" i="15"/>
  <c r="L5" i="15" s="1"/>
  <c r="D5" i="15"/>
  <c r="L4" i="15"/>
  <c r="K4" i="15"/>
  <c r="D4" i="15"/>
  <c r="K23" i="12"/>
  <c r="D23" i="12"/>
  <c r="L23" i="12" s="1"/>
  <c r="K22" i="12"/>
  <c r="L22" i="12" s="1"/>
  <c r="D22" i="12"/>
  <c r="L21" i="12"/>
  <c r="K21" i="12"/>
  <c r="D21" i="12"/>
  <c r="K20" i="12"/>
  <c r="L20" i="12" s="1"/>
  <c r="D20" i="12"/>
  <c r="K19" i="12"/>
  <c r="D19" i="12"/>
  <c r="L19" i="12" s="1"/>
  <c r="K18" i="12"/>
  <c r="L18" i="12" s="1"/>
  <c r="D18" i="12"/>
  <c r="L17" i="12"/>
  <c r="K17" i="12"/>
  <c r="D17" i="12"/>
  <c r="K16" i="12"/>
  <c r="L16" i="12" s="1"/>
  <c r="D16" i="12"/>
  <c r="K15" i="12"/>
  <c r="D15" i="12"/>
  <c r="L15" i="12" s="1"/>
  <c r="K14" i="12"/>
  <c r="L14" i="12" s="1"/>
  <c r="D14" i="12"/>
  <c r="L13" i="12"/>
  <c r="K13" i="12"/>
  <c r="D13" i="12"/>
  <c r="K12" i="12"/>
  <c r="L12" i="12" s="1"/>
  <c r="D12" i="12"/>
  <c r="K11" i="12"/>
  <c r="D11" i="12"/>
  <c r="L11" i="12" s="1"/>
  <c r="K10" i="12"/>
  <c r="L10" i="12" s="1"/>
  <c r="D10" i="12"/>
  <c r="L9" i="12"/>
  <c r="K9" i="12"/>
  <c r="D9" i="12"/>
  <c r="K8" i="12"/>
  <c r="L8" i="12" s="1"/>
  <c r="D8" i="12"/>
  <c r="K7" i="12"/>
  <c r="D7" i="12"/>
  <c r="L7" i="12" s="1"/>
  <c r="K6" i="12"/>
  <c r="L6" i="12" s="1"/>
  <c r="D6" i="12"/>
  <c r="L5" i="12"/>
  <c r="K5" i="12"/>
  <c r="D5" i="12"/>
  <c r="K4" i="12"/>
  <c r="L4" i="12" s="1"/>
  <c r="D4" i="12"/>
  <c r="I7" i="17" l="1"/>
  <c r="D7" i="17"/>
  <c r="I6" i="17"/>
  <c r="D6" i="17"/>
  <c r="I11" i="17"/>
  <c r="D11" i="17"/>
  <c r="I10" i="17"/>
  <c r="D10" i="17"/>
  <c r="I13" i="17"/>
  <c r="D13" i="17"/>
  <c r="I14" i="17"/>
  <c r="D14" i="17"/>
  <c r="I9" i="17"/>
  <c r="D9" i="17"/>
  <c r="I8" i="17"/>
  <c r="D8" i="17"/>
  <c r="I5" i="17"/>
  <c r="D5" i="17"/>
  <c r="I4" i="17"/>
  <c r="D4" i="17"/>
  <c r="K13" i="16"/>
  <c r="D13" i="16"/>
  <c r="K12" i="16"/>
  <c r="D12" i="16"/>
  <c r="K15" i="16"/>
  <c r="D15" i="16"/>
  <c r="K14" i="16"/>
  <c r="D14" i="16"/>
  <c r="K11" i="16"/>
  <c r="D11" i="16"/>
  <c r="K8" i="16"/>
  <c r="D8" i="16"/>
  <c r="K7" i="16"/>
  <c r="D7" i="16"/>
  <c r="K6" i="16"/>
  <c r="D6" i="16"/>
  <c r="K5" i="16"/>
  <c r="D5" i="16"/>
  <c r="K4" i="16"/>
  <c r="D4" i="16"/>
  <c r="K8" i="17" l="1"/>
  <c r="K9" i="17" s="1"/>
  <c r="M14" i="16"/>
  <c r="N14" i="16" s="1"/>
  <c r="N15" i="16" s="1"/>
  <c r="L6" i="16"/>
  <c r="L4" i="16"/>
  <c r="L5" i="16"/>
  <c r="L15" i="16"/>
  <c r="L13" i="16"/>
  <c r="L14" i="16"/>
  <c r="L12" i="16"/>
  <c r="Q18" i="16"/>
  <c r="Q19" i="16" s="1"/>
  <c r="M4" i="16"/>
  <c r="L7" i="16"/>
  <c r="L11" i="16"/>
  <c r="P18" i="16"/>
  <c r="P22" i="16"/>
  <c r="M12" i="16"/>
  <c r="P13" i="16" s="1"/>
  <c r="Q22" i="16"/>
  <c r="R22" i="16" s="1"/>
  <c r="R23" i="16" s="1"/>
  <c r="M6" i="16"/>
  <c r="L8" i="16"/>
  <c r="P19" i="16"/>
  <c r="P23" i="16"/>
  <c r="J14" i="17"/>
  <c r="J6" i="17"/>
  <c r="J4" i="17"/>
  <c r="J5" i="17"/>
  <c r="J9" i="17"/>
  <c r="K4" i="17"/>
  <c r="J13" i="17"/>
  <c r="J11" i="17"/>
  <c r="J7" i="17"/>
  <c r="J8" i="17"/>
  <c r="J10" i="17"/>
  <c r="I17" i="8"/>
  <c r="D17" i="8"/>
  <c r="I16" i="8"/>
  <c r="D16" i="8"/>
  <c r="K5" i="13"/>
  <c r="D5" i="13"/>
  <c r="K4" i="13"/>
  <c r="D4" i="13"/>
  <c r="K23" i="13"/>
  <c r="D23" i="13"/>
  <c r="K22" i="13"/>
  <c r="D22" i="13"/>
  <c r="K11" i="7"/>
  <c r="D11" i="7"/>
  <c r="K10" i="7"/>
  <c r="D10" i="7"/>
  <c r="D6" i="1"/>
  <c r="K6" i="1"/>
  <c r="D5" i="1"/>
  <c r="K5" i="1"/>
  <c r="D12" i="1"/>
  <c r="K12" i="1"/>
  <c r="D13" i="1"/>
  <c r="K13" i="1"/>
  <c r="D11" i="1"/>
  <c r="K11" i="1"/>
  <c r="D14" i="1"/>
  <c r="K14" i="1"/>
  <c r="J17" i="8" l="1"/>
  <c r="L4" i="17"/>
  <c r="K7" i="17"/>
  <c r="K6" i="17"/>
  <c r="K5" i="17"/>
  <c r="K10" i="17"/>
  <c r="L8" i="17"/>
  <c r="L11" i="17" s="1"/>
  <c r="K11" i="17"/>
  <c r="J16" i="8"/>
  <c r="M15" i="16"/>
  <c r="M5" i="16"/>
  <c r="P4" i="16"/>
  <c r="L10" i="7"/>
  <c r="L11" i="7"/>
  <c r="M10" i="7"/>
  <c r="N10" i="7" s="1"/>
  <c r="N11" i="7" s="1"/>
  <c r="Q23" i="16"/>
  <c r="S18" i="16"/>
  <c r="L22" i="13"/>
  <c r="M4" i="13"/>
  <c r="L23" i="13"/>
  <c r="L5" i="13"/>
  <c r="M22" i="13"/>
  <c r="M23" i="13" s="1"/>
  <c r="R18" i="16"/>
  <c r="R19" i="16" s="1"/>
  <c r="N4" i="16"/>
  <c r="N5" i="16" s="1"/>
  <c r="N12" i="16"/>
  <c r="N13" i="16" s="1"/>
  <c r="M13" i="16"/>
  <c r="M7" i="16"/>
  <c r="N6" i="16"/>
  <c r="N7" i="16" s="1"/>
  <c r="L13" i="1"/>
  <c r="L6" i="1"/>
  <c r="L4" i="13"/>
  <c r="L5" i="1"/>
  <c r="L11" i="1"/>
  <c r="L12" i="1"/>
  <c r="L14" i="1"/>
  <c r="D4" i="1"/>
  <c r="K4" i="1"/>
  <c r="D15" i="1"/>
  <c r="K15" i="1"/>
  <c r="D8" i="1"/>
  <c r="K8" i="1"/>
  <c r="D10" i="1"/>
  <c r="K10" i="1"/>
  <c r="D7" i="1"/>
  <c r="K7" i="1"/>
  <c r="D9" i="1"/>
  <c r="K9" i="1"/>
  <c r="D16" i="1"/>
  <c r="K16" i="1"/>
  <c r="L9" i="17" l="1"/>
  <c r="L5" i="17"/>
  <c r="L7" i="17"/>
  <c r="L6" i="17"/>
  <c r="L10" i="17"/>
  <c r="M11" i="7"/>
  <c r="M5" i="13"/>
  <c r="N4" i="13"/>
  <c r="N5" i="13" s="1"/>
  <c r="N22" i="13"/>
  <c r="N23" i="13" s="1"/>
  <c r="L4" i="1"/>
  <c r="L10" i="1"/>
  <c r="L16" i="1"/>
  <c r="L7" i="1"/>
  <c r="L8" i="1"/>
  <c r="L9" i="1"/>
  <c r="L15" i="1"/>
  <c r="I23" i="14" l="1"/>
  <c r="D23" i="14"/>
  <c r="I22" i="14"/>
  <c r="D22" i="14"/>
  <c r="I21" i="14"/>
  <c r="D21" i="14"/>
  <c r="I20" i="14"/>
  <c r="D20" i="14"/>
  <c r="I11" i="14"/>
  <c r="D11" i="14"/>
  <c r="I10" i="14"/>
  <c r="D10" i="14"/>
  <c r="I9" i="14"/>
  <c r="D9" i="14"/>
  <c r="I8" i="14"/>
  <c r="D8" i="14"/>
  <c r="I19" i="14"/>
  <c r="D19" i="14"/>
  <c r="I18" i="14"/>
  <c r="D18" i="14"/>
  <c r="I17" i="14"/>
  <c r="D17" i="14"/>
  <c r="I16" i="14"/>
  <c r="D16" i="14"/>
  <c r="I7" i="14"/>
  <c r="D7" i="14"/>
  <c r="I6" i="14"/>
  <c r="D6" i="14"/>
  <c r="I5" i="14"/>
  <c r="D5" i="14"/>
  <c r="I4" i="14"/>
  <c r="D4" i="14"/>
  <c r="I15" i="14"/>
  <c r="D15" i="14"/>
  <c r="I14" i="14"/>
  <c r="D14" i="14"/>
  <c r="I13" i="14"/>
  <c r="D13" i="14"/>
  <c r="I12" i="14"/>
  <c r="D12" i="14"/>
  <c r="K16" i="14" l="1"/>
  <c r="K8" i="14"/>
  <c r="K11" i="14" s="1"/>
  <c r="K4" i="14"/>
  <c r="K12" i="14"/>
  <c r="K20" i="14"/>
  <c r="J13" i="14"/>
  <c r="J15" i="14"/>
  <c r="J16" i="14"/>
  <c r="J23" i="14"/>
  <c r="J12" i="14"/>
  <c r="J4" i="14"/>
  <c r="J21" i="14"/>
  <c r="J8" i="14"/>
  <c r="J20" i="14"/>
  <c r="J5" i="14"/>
  <c r="J7" i="14"/>
  <c r="J17" i="14"/>
  <c r="J19" i="14"/>
  <c r="J9" i="14"/>
  <c r="J11" i="14"/>
  <c r="J14" i="14"/>
  <c r="J6" i="14"/>
  <c r="J18" i="14"/>
  <c r="J10" i="14"/>
  <c r="J22" i="14"/>
  <c r="K9" i="14" l="1"/>
  <c r="L16" i="14"/>
  <c r="L17" i="14" s="1"/>
  <c r="K14" i="14"/>
  <c r="K15" i="14"/>
  <c r="K13" i="14"/>
  <c r="K5" i="14"/>
  <c r="K17" i="14"/>
  <c r="K19" i="14"/>
  <c r="K18" i="14"/>
  <c r="L20" i="14"/>
  <c r="K23" i="14"/>
  <c r="K21" i="14"/>
  <c r="K22" i="14"/>
  <c r="L8" i="14"/>
  <c r="L9" i="14" s="1"/>
  <c r="K10" i="14"/>
  <c r="L4" i="14"/>
  <c r="L6" i="14" s="1"/>
  <c r="K6" i="14"/>
  <c r="K7" i="14"/>
  <c r="L12" i="14"/>
  <c r="L13" i="14" s="1"/>
  <c r="L14" i="14"/>
  <c r="I5" i="8"/>
  <c r="I6" i="8"/>
  <c r="I7" i="8"/>
  <c r="I12" i="8"/>
  <c r="I13" i="8"/>
  <c r="I14" i="8"/>
  <c r="I15" i="8"/>
  <c r="I8" i="8"/>
  <c r="I9" i="8"/>
  <c r="I10" i="8"/>
  <c r="I11" i="8"/>
  <c r="K15" i="13"/>
  <c r="D15" i="13"/>
  <c r="K14" i="13"/>
  <c r="D14" i="13"/>
  <c r="K17" i="13"/>
  <c r="D17" i="13"/>
  <c r="K16" i="13"/>
  <c r="D16" i="13"/>
  <c r="K7" i="13"/>
  <c r="D7" i="13"/>
  <c r="K6" i="13"/>
  <c r="D6" i="13"/>
  <c r="K21" i="13"/>
  <c r="D21" i="13"/>
  <c r="K20" i="13"/>
  <c r="D20" i="13"/>
  <c r="K13" i="13"/>
  <c r="D13" i="13"/>
  <c r="K12" i="13"/>
  <c r="D12" i="13"/>
  <c r="K19" i="13"/>
  <c r="D19" i="13"/>
  <c r="K18" i="13"/>
  <c r="D18" i="13"/>
  <c r="K11" i="13"/>
  <c r="D11" i="13"/>
  <c r="K10" i="13"/>
  <c r="D10" i="13"/>
  <c r="K9" i="13"/>
  <c r="D9" i="13"/>
  <c r="K8" i="13"/>
  <c r="D8" i="13"/>
  <c r="D16" i="7"/>
  <c r="K16" i="7"/>
  <c r="L19" i="14" l="1"/>
  <c r="L18" i="14"/>
  <c r="L15" i="14"/>
  <c r="L10" i="14"/>
  <c r="L11" i="14"/>
  <c r="L21" i="14"/>
  <c r="L23" i="14"/>
  <c r="L22" i="14"/>
  <c r="K12" i="8"/>
  <c r="K14" i="8" s="1"/>
  <c r="L7" i="14"/>
  <c r="L5" i="14"/>
  <c r="L16" i="7"/>
  <c r="M8" i="13"/>
  <c r="M10" i="13"/>
  <c r="M11" i="13" s="1"/>
  <c r="M12" i="13"/>
  <c r="N12" i="13" s="1"/>
  <c r="N13" i="13" s="1"/>
  <c r="M6" i="13"/>
  <c r="M16" i="13"/>
  <c r="M17" i="13" s="1"/>
  <c r="M18" i="13"/>
  <c r="M19" i="13" s="1"/>
  <c r="M20" i="13"/>
  <c r="N20" i="13" s="1"/>
  <c r="N21" i="13" s="1"/>
  <c r="M14" i="13"/>
  <c r="N14" i="13" s="1"/>
  <c r="N15" i="13" s="1"/>
  <c r="L21" i="13"/>
  <c r="L6" i="13"/>
  <c r="L16" i="13"/>
  <c r="L11" i="13"/>
  <c r="L19" i="13"/>
  <c r="L7" i="13"/>
  <c r="L17" i="13"/>
  <c r="L20" i="13"/>
  <c r="L15" i="13"/>
  <c r="L14" i="13"/>
  <c r="L8" i="13"/>
  <c r="L13" i="13"/>
  <c r="L10" i="13"/>
  <c r="L18" i="13"/>
  <c r="L9" i="13"/>
  <c r="L12" i="13"/>
  <c r="K13" i="8" l="1"/>
  <c r="K15" i="8"/>
  <c r="M7" i="13"/>
  <c r="M9" i="13"/>
  <c r="N18" i="13"/>
  <c r="N19" i="13" s="1"/>
  <c r="N16" i="13"/>
  <c r="N17" i="13" s="1"/>
  <c r="N8" i="13"/>
  <c r="N9" i="13" s="1"/>
  <c r="M21" i="13"/>
  <c r="N10" i="13"/>
  <c r="N11" i="13" s="1"/>
  <c r="N6" i="13"/>
  <c r="N7" i="13" s="1"/>
  <c r="M15" i="13"/>
  <c r="M13" i="13"/>
  <c r="D15" i="8" l="1"/>
  <c r="J15" i="8" s="1"/>
  <c r="D14" i="8"/>
  <c r="J14" i="8" s="1"/>
  <c r="D13" i="8"/>
  <c r="J13" i="8" s="1"/>
  <c r="D12" i="8"/>
  <c r="D11" i="8"/>
  <c r="J11" i="8" s="1"/>
  <c r="D10" i="8"/>
  <c r="J10" i="8" s="1"/>
  <c r="D9" i="8"/>
  <c r="J9" i="8" s="1"/>
  <c r="D8" i="8"/>
  <c r="J8" i="8" s="1"/>
  <c r="D7" i="8"/>
  <c r="J7" i="8" s="1"/>
  <c r="D6" i="8"/>
  <c r="J6" i="8" s="1"/>
  <c r="D5" i="8"/>
  <c r="J5" i="8" s="1"/>
  <c r="I4" i="8"/>
  <c r="K4" i="8" s="1"/>
  <c r="D4" i="8"/>
  <c r="K5" i="8" l="1"/>
  <c r="K7" i="8"/>
  <c r="K6" i="8"/>
  <c r="L4" i="8"/>
  <c r="J12" i="8"/>
  <c r="L12" i="8"/>
  <c r="J4" i="8"/>
  <c r="K8" i="8"/>
  <c r="M12" i="8" s="1"/>
  <c r="M8" i="8" l="1"/>
  <c r="L5" i="8"/>
  <c r="L7" i="8"/>
  <c r="L6" i="8"/>
  <c r="L13" i="8"/>
  <c r="L15" i="8"/>
  <c r="L14" i="8"/>
  <c r="K10" i="8"/>
  <c r="K11" i="8"/>
  <c r="K9" i="8"/>
  <c r="L8" i="8"/>
  <c r="L11" i="8" l="1"/>
  <c r="L10" i="8"/>
  <c r="L9" i="8"/>
  <c r="D17" i="7"/>
  <c r="K17" i="7"/>
  <c r="M16" i="7" s="1"/>
  <c r="K5" i="7"/>
  <c r="D5" i="7"/>
  <c r="K6" i="7"/>
  <c r="D6" i="7"/>
  <c r="K4" i="7"/>
  <c r="D4" i="7"/>
  <c r="K7" i="7"/>
  <c r="D7" i="7"/>
  <c r="K15" i="7"/>
  <c r="D15" i="7"/>
  <c r="K9" i="7"/>
  <c r="D9" i="7"/>
  <c r="K8" i="7"/>
  <c r="D8" i="7"/>
  <c r="K14" i="7"/>
  <c r="D14" i="7"/>
  <c r="K13" i="7"/>
  <c r="D13" i="7"/>
  <c r="K12" i="7"/>
  <c r="D12" i="7"/>
  <c r="N16" i="7" l="1"/>
  <c r="N17" i="7" s="1"/>
  <c r="M17" i="7"/>
  <c r="M4" i="7"/>
  <c r="N4" i="7" s="1"/>
  <c r="N5" i="7" s="1"/>
  <c r="M14" i="7"/>
  <c r="N14" i="7" s="1"/>
  <c r="N15" i="7" s="1"/>
  <c r="M6" i="7"/>
  <c r="N6" i="7" s="1"/>
  <c r="N7" i="7" s="1"/>
  <c r="M8" i="7"/>
  <c r="M12" i="7"/>
  <c r="L17" i="7"/>
  <c r="L4" i="7"/>
  <c r="L5" i="7"/>
  <c r="L7" i="7"/>
  <c r="L6" i="7"/>
  <c r="L14" i="7"/>
  <c r="L13" i="7"/>
  <c r="L9" i="7"/>
  <c r="L12" i="7"/>
  <c r="L15" i="7"/>
  <c r="L8" i="7"/>
  <c r="M7" i="7" l="1"/>
  <c r="M15" i="7"/>
  <c r="M5" i="7"/>
  <c r="M9" i="7"/>
  <c r="N8" i="7"/>
  <c r="N9" i="7" s="1"/>
  <c r="N12" i="7"/>
  <c r="N13" i="7" s="1"/>
  <c r="M13" i="7"/>
  <c r="K17" i="1"/>
  <c r="D17" i="1" l="1"/>
  <c r="L17" i="1" s="1"/>
</calcChain>
</file>

<file path=xl/sharedStrings.xml><?xml version="1.0" encoding="utf-8"?>
<sst xmlns="http://schemas.openxmlformats.org/spreadsheetml/2006/main" count="724" uniqueCount="120">
  <si>
    <t>Antofagasta</t>
  </si>
  <si>
    <t>Rancagua</t>
  </si>
  <si>
    <t>Chuquicamata</t>
  </si>
  <si>
    <t>NOMBRE</t>
  </si>
  <si>
    <t>ASOC.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</si>
  <si>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</si>
  <si>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</si>
  <si>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</si>
  <si>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</si>
  <si>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</si>
  <si>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</si>
  <si>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</si>
  <si>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</si>
  <si>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</si>
  <si>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</si>
  <si>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</si>
  <si>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</si>
  <si>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</si>
  <si>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</si>
  <si>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</si>
  <si>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</si>
  <si>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N°</t>
  </si>
  <si>
    <t>TOTAL</t>
  </si>
  <si>
    <t>PROM.</t>
  </si>
  <si>
    <t>LÍNEAS</t>
  </si>
  <si>
    <t>PROM</t>
  </si>
  <si>
    <t>LINEAS</t>
  </si>
  <si>
    <t>INDIVIDUAL</t>
  </si>
  <si>
    <t>DUPLAS</t>
  </si>
  <si>
    <t>CUARTAS</t>
  </si>
  <si>
    <t>SENIOR DAMAS</t>
  </si>
  <si>
    <t>SENIOR VARONES</t>
  </si>
  <si>
    <t>T. DUPLA</t>
  </si>
  <si>
    <t>PROM. DU</t>
  </si>
  <si>
    <t>ANTOFAGASTA</t>
  </si>
  <si>
    <t>CHUQUICAMATA</t>
  </si>
  <si>
    <t>Metropolitana</t>
  </si>
  <si>
    <t>Iquique</t>
  </si>
  <si>
    <t xml:space="preserve">TORNEO NACIONAL DE ASOCIACIONES 2017 </t>
  </si>
  <si>
    <t>Filomena Arenas</t>
  </si>
  <si>
    <t>NOMBRE Y APELLIDOS</t>
  </si>
  <si>
    <t>TORNEO NACIONAL DE ASOCIACIONES 2017</t>
  </si>
  <si>
    <t xml:space="preserve">TORNEO NACIONAL DE ASOCIACIONES 2017  </t>
  </si>
  <si>
    <t>T. CUARTA</t>
  </si>
  <si>
    <t>PROM. CU</t>
  </si>
  <si>
    <t>Raúl Opazo Zumarán</t>
  </si>
  <si>
    <t>T. DUPLAS</t>
  </si>
  <si>
    <t>RESUMEN POR ASOCIACION</t>
  </si>
  <si>
    <t>METROPOLITANA</t>
  </si>
  <si>
    <t xml:space="preserve">S. SENIOR DAMAS </t>
  </si>
  <si>
    <t>TOTAL ASOC</t>
  </si>
  <si>
    <t xml:space="preserve">RANCAGUA </t>
  </si>
  <si>
    <t>IQUIQUE</t>
  </si>
  <si>
    <t>Jorge Cavieres Villalobos</t>
  </si>
  <si>
    <t>Francisco Catalán Opazo</t>
  </si>
  <si>
    <t>Adolfo Galleguillos</t>
  </si>
  <si>
    <t>Mariana Colinas Brown</t>
  </si>
  <si>
    <t>Verónica Valdebenito Duran</t>
  </si>
  <si>
    <t/>
  </si>
  <si>
    <t>Adrián Reyes Vargas</t>
  </si>
  <si>
    <t>Francisca Figueroa Higueraa</t>
  </si>
  <si>
    <t>Yolanda Macarena Cuturrufo Astudillo</t>
  </si>
  <si>
    <t> Patricio Luis Miguel Borquez Vargas</t>
  </si>
  <si>
    <t>Carlos Diaz Astudillo</t>
  </si>
  <si>
    <t>Michael Lasnibat Zepeda</t>
  </si>
  <si>
    <t>Pablo Pinilla Varas</t>
  </si>
  <si>
    <t>Carlos Sommariva Pohl</t>
  </si>
  <si>
    <t>Bernardo Olivares Speer</t>
  </si>
  <si>
    <t>Mirna Soledad Tabormina Coca</t>
  </si>
  <si>
    <t>Ulises Rojas Flores</t>
  </si>
  <si>
    <t>Johanna Zambrano</t>
  </si>
  <si>
    <t>Nury Correa</t>
  </si>
  <si>
    <t>Carolina Mandiola</t>
  </si>
  <si>
    <t>Violeta Pizarro</t>
  </si>
  <si>
    <t>Ronny Ahumada</t>
  </si>
  <si>
    <t>Manuel Araya</t>
  </si>
  <si>
    <t>Rene Huerta</t>
  </si>
  <si>
    <t>Marco Correa</t>
  </si>
  <si>
    <t>Sussy Leyton Godoy</t>
  </si>
  <si>
    <t>Odette Nicole Lavín Carrasco</t>
  </si>
  <si>
    <t>Ximena Claps</t>
  </si>
  <si>
    <t>JUVENILES SUB 21 DAMAS</t>
  </si>
  <si>
    <t>Francisca Caro Vidal</t>
  </si>
  <si>
    <t>María José Caro Vidal</t>
  </si>
  <si>
    <t>Kaze Morinaga</t>
  </si>
  <si>
    <t>Nadia Riquelme</t>
  </si>
  <si>
    <t>Scarlet Eliana Cortes Sampson</t>
  </si>
  <si>
    <t>Sergio Diaz Astudillo</t>
  </si>
  <si>
    <t>Fernanda Brevis Figueroa</t>
  </si>
  <si>
    <t>Manuel Ignacio Herrera Cuturrufo</t>
  </si>
  <si>
    <t>Stephany Ahumada</t>
  </si>
  <si>
    <t>Francisco Riquelme</t>
  </si>
  <si>
    <t>Ruben Zambrano</t>
  </si>
  <si>
    <t>Shinnojou Morinaga</t>
  </si>
  <si>
    <t>JUVENILES SUB 21 VARONES</t>
  </si>
  <si>
    <t>JUVENILES SUB 16 DAMAS</t>
  </si>
  <si>
    <t>JUVENILES SUB 16 VARONES</t>
  </si>
  <si>
    <t>ADULTO DAMAS</t>
  </si>
  <si>
    <t>ADULTO VARONES</t>
  </si>
  <si>
    <t>JUVENILES SUB 16 Damas</t>
  </si>
  <si>
    <t>JUVENILES SUB 16 Varones</t>
  </si>
  <si>
    <t>JUVENILES SUB 21 MIXTO</t>
  </si>
  <si>
    <t>Manuel Cuturrufo Palacio</t>
  </si>
  <si>
    <t>S. S. VARONES</t>
  </si>
  <si>
    <t>DAMAS ELITE</t>
  </si>
  <si>
    <t>VARONES ELITE</t>
  </si>
  <si>
    <t xml:space="preserve"> VARONES</t>
  </si>
  <si>
    <t>JUVENILES SUB 21</t>
  </si>
  <si>
    <t>JUVENILES SUB 16</t>
  </si>
  <si>
    <t>ADULTOS</t>
  </si>
  <si>
    <t>JUVENILES</t>
  </si>
  <si>
    <t>TOTAL FINAL</t>
  </si>
  <si>
    <t>TOTAL AD Y JUV.</t>
  </si>
  <si>
    <t>Claudia Lagos Garcia</t>
  </si>
  <si>
    <t>Jorge Mandiola</t>
  </si>
  <si>
    <t>Genarino Claps</t>
  </si>
  <si>
    <t>Eduardo Martínez Guzmán</t>
  </si>
  <si>
    <t>Yordan Rojas Salgado</t>
  </si>
  <si>
    <t>Luis Felipe Nazar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</si>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</sst>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8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5" fillId="0" borderId="0" xfId="0" applyFont="1"/>
    <xf numFmtId="164" fontId="2" fillId="0" borderId="0" xfId="1" applyNumberFormat="1" applyFont="1"/>
    <xf numFmtId="164" fontId="2" fillId="0" borderId="0" xfId="1" applyNumberFormat="1" applyFont="1" applyFill="1"/>
    <xf numFmtId="43" fontId="2" fillId="0" borderId="0" xfId="1" applyNumberFormat="1" applyFont="1"/>
    <xf numFmtId="43" fontId="2" fillId="0" borderId="0" xfId="1" applyNumberFormat="1" applyFont="1" applyFill="1"/>
    <xf numFmtId="0" fontId="2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2" xfId="0" applyFont="1" applyFill="1" applyBorder="1"/>
    <xf numFmtId="0" fontId="2" fillId="0" borderId="0" xfId="0" applyFont="1" applyFill="1"/>
    <xf numFmtId="0" fontId="2" fillId="0" borderId="14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43" fontId="2" fillId="0" borderId="14" xfId="1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0" borderId="28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43" fontId="2" fillId="0" borderId="0" xfId="1" applyFont="1" applyBorder="1"/>
    <xf numFmtId="0" fontId="2" fillId="0" borderId="7" xfId="0" applyFont="1" applyBorder="1"/>
    <xf numFmtId="0" fontId="2" fillId="0" borderId="7" xfId="0" applyFont="1" applyFill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6" xfId="0" applyFont="1" applyBorder="1"/>
    <xf numFmtId="43" fontId="2" fillId="0" borderId="11" xfId="1" applyFont="1" applyFill="1" applyBorder="1"/>
    <xf numFmtId="43" fontId="2" fillId="0" borderId="11" xfId="1" applyFont="1" applyBorder="1"/>
    <xf numFmtId="0" fontId="3" fillId="0" borderId="31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/>
    <xf numFmtId="0" fontId="3" fillId="0" borderId="4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16" xfId="0" applyFont="1" applyBorder="1" applyAlignment="1">
      <alignment horizontal="center"/>
    </xf>
    <xf numFmtId="43" fontId="2" fillId="0" borderId="23" xfId="1" applyFont="1" applyBorder="1"/>
    <xf numFmtId="0" fontId="3" fillId="0" borderId="41" xfId="0" applyFont="1" applyBorder="1"/>
    <xf numFmtId="0" fontId="3" fillId="0" borderId="32" xfId="0" applyFont="1" applyBorder="1" applyAlignment="1">
      <alignment horizontal="center"/>
    </xf>
    <xf numFmtId="0" fontId="2" fillId="0" borderId="18" xfId="0" applyFont="1" applyFill="1" applyBorder="1"/>
    <xf numFmtId="0" fontId="2" fillId="0" borderId="20" xfId="0" applyFont="1" applyFill="1" applyBorder="1"/>
    <xf numFmtId="0" fontId="2" fillId="0" borderId="19" xfId="0" applyFont="1" applyFill="1" applyBorder="1"/>
    <xf numFmtId="0" fontId="2" fillId="0" borderId="19" xfId="0" applyFont="1" applyBorder="1" applyAlignment="1">
      <alignment horizontal="center"/>
    </xf>
    <xf numFmtId="0" fontId="2" fillId="0" borderId="44" xfId="0" applyFont="1" applyFill="1" applyBorder="1"/>
    <xf numFmtId="0" fontId="2" fillId="0" borderId="44" xfId="0" applyFont="1" applyBorder="1"/>
    <xf numFmtId="0" fontId="2" fillId="0" borderId="46" xfId="0" applyFont="1" applyBorder="1"/>
    <xf numFmtId="0" fontId="3" fillId="0" borderId="41" xfId="0" applyFont="1" applyFill="1" applyBorder="1"/>
    <xf numFmtId="0" fontId="2" fillId="0" borderId="25" xfId="0" applyFont="1" applyFill="1" applyBorder="1"/>
    <xf numFmtId="0" fontId="2" fillId="0" borderId="47" xfId="0" applyFont="1" applyFill="1" applyBorder="1"/>
    <xf numFmtId="0" fontId="2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43" fontId="2" fillId="0" borderId="17" xfId="1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/>
    <xf numFmtId="0" fontId="3" fillId="0" borderId="49" xfId="0" applyFont="1" applyBorder="1"/>
    <xf numFmtId="43" fontId="2" fillId="0" borderId="20" xfId="1" applyFont="1" applyBorder="1"/>
    <xf numFmtId="0" fontId="2" fillId="0" borderId="2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6" xfId="0" applyFont="1" applyFill="1" applyBorder="1"/>
    <xf numFmtId="0" fontId="2" fillId="0" borderId="50" xfId="0" applyFont="1" applyBorder="1"/>
    <xf numFmtId="0" fontId="2" fillId="0" borderId="28" xfId="0" applyFont="1" applyBorder="1"/>
    <xf numFmtId="0" fontId="2" fillId="0" borderId="29" xfId="0" applyFont="1" applyBorder="1"/>
    <xf numFmtId="43" fontId="2" fillId="0" borderId="17" xfId="1" applyFont="1" applyFill="1" applyBorder="1"/>
    <xf numFmtId="0" fontId="2" fillId="0" borderId="42" xfId="0" applyFont="1" applyFill="1" applyBorder="1" applyAlignment="1">
      <alignment horizontal="center"/>
    </xf>
    <xf numFmtId="43" fontId="2" fillId="0" borderId="21" xfId="1" applyFont="1" applyFill="1" applyBorder="1"/>
    <xf numFmtId="0" fontId="3" fillId="0" borderId="43" xfId="0" applyFont="1" applyBorder="1" applyAlignment="1">
      <alignment horizontal="center"/>
    </xf>
    <xf numFmtId="0" fontId="2" fillId="0" borderId="11" xfId="0" applyFont="1" applyFill="1" applyBorder="1"/>
    <xf numFmtId="0" fontId="2" fillId="0" borderId="23" xfId="0" applyFont="1" applyFill="1" applyBorder="1"/>
    <xf numFmtId="43" fontId="2" fillId="0" borderId="20" xfId="1" applyFont="1" applyFill="1" applyBorder="1"/>
    <xf numFmtId="43" fontId="2" fillId="0" borderId="24" xfId="1" applyFont="1" applyFill="1" applyBorder="1"/>
    <xf numFmtId="0" fontId="2" fillId="0" borderId="25" xfId="0" applyFont="1" applyBorder="1"/>
    <xf numFmtId="0" fontId="2" fillId="0" borderId="49" xfId="0" applyFont="1" applyBorder="1"/>
    <xf numFmtId="0" fontId="2" fillId="0" borderId="48" xfId="0" applyFont="1" applyBorder="1"/>
    <xf numFmtId="43" fontId="2" fillId="0" borderId="23" xfId="1" applyFont="1" applyFill="1" applyBorder="1"/>
    <xf numFmtId="0" fontId="2" fillId="0" borderId="50" xfId="0" applyFont="1" applyFill="1" applyBorder="1"/>
    <xf numFmtId="0" fontId="3" fillId="0" borderId="54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2" fillId="0" borderId="48" xfId="0" applyFont="1" applyFill="1" applyBorder="1"/>
    <xf numFmtId="0" fontId="2" fillId="0" borderId="49" xfId="0" applyFont="1" applyFill="1" applyBorder="1"/>
    <xf numFmtId="0" fontId="2" fillId="0" borderId="24" xfId="0" applyFont="1" applyFill="1" applyBorder="1"/>
    <xf numFmtId="0" fontId="2" fillId="0" borderId="5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0" xfId="0" applyFont="1" applyBorder="1"/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2" fillId="0" borderId="56" xfId="1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23" xfId="0" applyFont="1" applyBorder="1"/>
    <xf numFmtId="0" fontId="3" fillId="0" borderId="48" xfId="0" applyFont="1" applyBorder="1"/>
    <xf numFmtId="0" fontId="2" fillId="0" borderId="8" xfId="0" applyFont="1" applyBorder="1"/>
    <xf numFmtId="0" fontId="2" fillId="0" borderId="4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/>
    <xf numFmtId="0" fontId="3" fillId="0" borderId="1" xfId="0" applyFont="1" applyBorder="1" applyAlignment="1">
      <alignment horizontal="center"/>
    </xf>
    <xf numFmtId="43" fontId="2" fillId="0" borderId="49" xfId="1" applyNumberFormat="1" applyFont="1" applyFill="1" applyBorder="1" applyAlignment="1">
      <alignment vertical="center"/>
    </xf>
    <xf numFmtId="43" fontId="2" fillId="0" borderId="39" xfId="1" applyNumberFormat="1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164" fontId="2" fillId="0" borderId="51" xfId="1" applyNumberFormat="1" applyFont="1" applyFill="1" applyBorder="1"/>
    <xf numFmtId="43" fontId="2" fillId="0" borderId="49" xfId="1" applyNumberFormat="1" applyFont="1" applyFill="1" applyBorder="1"/>
    <xf numFmtId="0" fontId="2" fillId="0" borderId="41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43" fontId="2" fillId="0" borderId="41" xfId="1" applyNumberFormat="1" applyFont="1" applyFill="1" applyBorder="1" applyAlignment="1">
      <alignment vertical="center"/>
    </xf>
    <xf numFmtId="43" fontId="2" fillId="0" borderId="53" xfId="1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center"/>
    </xf>
    <xf numFmtId="165" fontId="2" fillId="0" borderId="10" xfId="1" applyNumberFormat="1" applyFont="1" applyBorder="1"/>
    <xf numFmtId="165" fontId="2" fillId="0" borderId="32" xfId="1" applyNumberFormat="1" applyFont="1" applyBorder="1"/>
    <xf numFmtId="165" fontId="2" fillId="0" borderId="20" xfId="1" applyNumberFormat="1" applyFont="1" applyBorder="1"/>
    <xf numFmtId="165" fontId="2" fillId="0" borderId="14" xfId="1" applyNumberFormat="1" applyFont="1" applyBorder="1"/>
    <xf numFmtId="165" fontId="2" fillId="0" borderId="17" xfId="1" applyNumberFormat="1" applyFont="1" applyBorder="1"/>
    <xf numFmtId="165" fontId="2" fillId="0" borderId="0" xfId="1" applyNumberFormat="1" applyFont="1"/>
    <xf numFmtId="165" fontId="2" fillId="0" borderId="0" xfId="1" applyNumberFormat="1" applyFont="1" applyBorder="1"/>
    <xf numFmtId="0" fontId="2" fillId="0" borderId="29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9" xfId="0" applyFont="1" applyBorder="1"/>
    <xf numFmtId="3" fontId="6" fillId="0" borderId="4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0" fontId="2" fillId="0" borderId="5" xfId="0" applyFont="1" applyFill="1" applyBorder="1"/>
    <xf numFmtId="43" fontId="2" fillId="0" borderId="58" xfId="1" applyFont="1" applyFill="1" applyBorder="1"/>
    <xf numFmtId="43" fontId="2" fillId="0" borderId="4" xfId="1" applyFont="1" applyFill="1" applyBorder="1"/>
    <xf numFmtId="43" fontId="2" fillId="0" borderId="4" xfId="1" applyFont="1" applyBorder="1"/>
    <xf numFmtId="43" fontId="2" fillId="0" borderId="24" xfId="1" applyFont="1" applyBorder="1"/>
    <xf numFmtId="0" fontId="2" fillId="0" borderId="59" xfId="0" applyFont="1" applyBorder="1"/>
    <xf numFmtId="0" fontId="7" fillId="0" borderId="4" xfId="0" applyFont="1" applyFill="1" applyBorder="1"/>
    <xf numFmtId="43" fontId="2" fillId="0" borderId="7" xfId="1" applyFont="1" applyBorder="1"/>
    <xf numFmtId="0" fontId="2" fillId="0" borderId="38" xfId="0" applyFont="1" applyFill="1" applyBorder="1"/>
    <xf numFmtId="0" fontId="2" fillId="0" borderId="59" xfId="0" applyFont="1" applyFill="1" applyBorder="1"/>
    <xf numFmtId="0" fontId="2" fillId="0" borderId="39" xfId="0" applyFont="1" applyFill="1" applyBorder="1"/>
    <xf numFmtId="0" fontId="2" fillId="0" borderId="30" xfId="0" applyFont="1" applyBorder="1"/>
    <xf numFmtId="0" fontId="2" fillId="0" borderId="42" xfId="0" applyFont="1" applyBorder="1"/>
    <xf numFmtId="165" fontId="2" fillId="0" borderId="21" xfId="1" applyNumberFormat="1" applyFont="1" applyBorder="1"/>
    <xf numFmtId="0" fontId="7" fillId="0" borderId="19" xfId="0" applyFont="1" applyFill="1" applyBorder="1"/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4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20" xfId="0" applyFont="1" applyFill="1" applyBorder="1"/>
    <xf numFmtId="0" fontId="7" fillId="0" borderId="13" xfId="0" applyFont="1" applyBorder="1" applyAlignment="1">
      <alignment horizontal="left"/>
    </xf>
    <xf numFmtId="0" fontId="7" fillId="0" borderId="14" xfId="0" applyFont="1" applyFill="1" applyBorder="1"/>
    <xf numFmtId="0" fontId="2" fillId="0" borderId="1" xfId="0" applyFont="1" applyBorder="1"/>
    <xf numFmtId="0" fontId="2" fillId="0" borderId="52" xfId="0" applyFont="1" applyBorder="1" applyAlignment="1">
      <alignment horizontal="center"/>
    </xf>
    <xf numFmtId="43" fontId="2" fillId="0" borderId="3" xfId="1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43" fontId="2" fillId="0" borderId="22" xfId="1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43" fontId="2" fillId="0" borderId="35" xfId="1" applyNumberFormat="1" applyFont="1" applyFill="1" applyBorder="1" applyAlignment="1">
      <alignment vertical="center"/>
    </xf>
    <xf numFmtId="43" fontId="2" fillId="0" borderId="19" xfId="1" applyFont="1" applyBorder="1"/>
    <xf numFmtId="43" fontId="2" fillId="0" borderId="16" xfId="1" applyFont="1" applyBorder="1"/>
    <xf numFmtId="0" fontId="2" fillId="0" borderId="4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43" fontId="2" fillId="3" borderId="4" xfId="1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43" fontId="2" fillId="4" borderId="4" xfId="1" applyFont="1" applyFill="1" applyBorder="1"/>
    <xf numFmtId="0" fontId="7" fillId="5" borderId="4" xfId="0" applyFont="1" applyFill="1" applyBorder="1" applyAlignment="1">
      <alignment horizontal="left"/>
    </xf>
    <xf numFmtId="0" fontId="7" fillId="5" borderId="4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/>
    <xf numFmtId="43" fontId="2" fillId="5" borderId="4" xfId="1" applyFont="1" applyFill="1" applyBorder="1"/>
    <xf numFmtId="0" fontId="2" fillId="6" borderId="4" xfId="0" applyFont="1" applyFill="1" applyBorder="1"/>
    <xf numFmtId="0" fontId="2" fillId="6" borderId="4" xfId="0" applyFont="1" applyFill="1" applyBorder="1" applyAlignment="1">
      <alignment horizontal="center"/>
    </xf>
    <xf numFmtId="43" fontId="2" fillId="6" borderId="4" xfId="1" applyFont="1" applyFill="1" applyBorder="1"/>
    <xf numFmtId="0" fontId="2" fillId="0" borderId="4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" fillId="0" borderId="11" xfId="0" applyFont="1" applyBorder="1"/>
    <xf numFmtId="0" fontId="2" fillId="0" borderId="5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51" xfId="0" applyFont="1" applyFill="1" applyBorder="1"/>
    <xf numFmtId="0" fontId="3" fillId="0" borderId="0" xfId="0" applyFont="1"/>
    <xf numFmtId="0" fontId="2" fillId="0" borderId="40" xfId="0" applyFont="1" applyFill="1" applyBorder="1" applyAlignment="1">
      <alignment horizontal="left"/>
    </xf>
    <xf numFmtId="43" fontId="2" fillId="7" borderId="23" xfId="1" applyFont="1" applyFill="1" applyBorder="1"/>
    <xf numFmtId="0" fontId="2" fillId="7" borderId="38" xfId="0" applyFont="1" applyFill="1" applyBorder="1" applyAlignment="1">
      <alignment vertical="center"/>
    </xf>
    <xf numFmtId="43" fontId="2" fillId="7" borderId="39" xfId="1" applyNumberFormat="1" applyFont="1" applyFill="1" applyBorder="1" applyAlignment="1">
      <alignment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0" fontId="2" fillId="8" borderId="18" xfId="0" applyFont="1" applyFill="1" applyBorder="1"/>
    <xf numFmtId="0" fontId="2" fillId="8" borderId="19" xfId="0" applyFont="1" applyFill="1" applyBorder="1"/>
    <xf numFmtId="0" fontId="2" fillId="8" borderId="19" xfId="0" applyFont="1" applyFill="1" applyBorder="1" applyAlignment="1">
      <alignment horizontal="center"/>
    </xf>
    <xf numFmtId="0" fontId="2" fillId="8" borderId="7" xfId="0" applyFont="1" applyFill="1" applyBorder="1"/>
    <xf numFmtId="0" fontId="2" fillId="8" borderId="16" xfId="0" applyFont="1" applyFill="1" applyBorder="1"/>
    <xf numFmtId="0" fontId="2" fillId="8" borderId="1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5" xfId="1" applyFont="1" applyBorder="1"/>
    <xf numFmtId="0" fontId="2" fillId="3" borderId="24" xfId="0" applyFont="1" applyFill="1" applyBorder="1"/>
    <xf numFmtId="43" fontId="2" fillId="3" borderId="20" xfId="1" applyFont="1" applyFill="1" applyBorder="1"/>
    <xf numFmtId="0" fontId="2" fillId="3" borderId="48" xfId="0" applyFont="1" applyFill="1" applyBorder="1" applyAlignment="1">
      <alignment vertical="center"/>
    </xf>
    <xf numFmtId="0" fontId="2" fillId="3" borderId="59" xfId="0" applyFont="1" applyFill="1" applyBorder="1"/>
    <xf numFmtId="0" fontId="2" fillId="3" borderId="23" xfId="0" applyFont="1" applyFill="1" applyBorder="1"/>
    <xf numFmtId="43" fontId="2" fillId="3" borderId="17" xfId="1" applyFont="1" applyFill="1" applyBorder="1"/>
    <xf numFmtId="0" fontId="2" fillId="3" borderId="38" xfId="0" applyFont="1" applyFill="1" applyBorder="1" applyAlignment="1">
      <alignment vertical="center"/>
    </xf>
    <xf numFmtId="0" fontId="2" fillId="4" borderId="24" xfId="0" applyFont="1" applyFill="1" applyBorder="1"/>
    <xf numFmtId="43" fontId="2" fillId="4" borderId="20" xfId="1" applyFont="1" applyFill="1" applyBorder="1"/>
    <xf numFmtId="0" fontId="2" fillId="4" borderId="48" xfId="0" applyFont="1" applyFill="1" applyBorder="1" applyAlignment="1">
      <alignment vertical="center"/>
    </xf>
    <xf numFmtId="0" fontId="2" fillId="4" borderId="7" xfId="0" applyFont="1" applyFill="1" applyBorder="1"/>
    <xf numFmtId="0" fontId="2" fillId="4" borderId="23" xfId="0" applyFont="1" applyFill="1" applyBorder="1"/>
    <xf numFmtId="43" fontId="2" fillId="4" borderId="17" xfId="1" applyFont="1" applyFill="1" applyBorder="1"/>
    <xf numFmtId="0" fontId="2" fillId="4" borderId="38" xfId="0" applyFont="1" applyFill="1" applyBorder="1" applyAlignment="1">
      <alignment vertical="center"/>
    </xf>
    <xf numFmtId="0" fontId="2" fillId="5" borderId="19" xfId="0" applyFont="1" applyFill="1" applyBorder="1"/>
    <xf numFmtId="0" fontId="2" fillId="5" borderId="19" xfId="0" applyFont="1" applyFill="1" applyBorder="1" applyAlignment="1">
      <alignment horizontal="center"/>
    </xf>
    <xf numFmtId="0" fontId="2" fillId="5" borderId="24" xfId="0" applyFont="1" applyFill="1" applyBorder="1"/>
    <xf numFmtId="43" fontId="2" fillId="5" borderId="20" xfId="1" applyFont="1" applyFill="1" applyBorder="1"/>
    <xf numFmtId="0" fontId="2" fillId="5" borderId="48" xfId="0" applyFont="1" applyFill="1" applyBorder="1" applyAlignment="1">
      <alignment vertical="center"/>
    </xf>
    <xf numFmtId="0" fontId="2" fillId="5" borderId="16" xfId="0" applyFont="1" applyFill="1" applyBorder="1"/>
    <xf numFmtId="0" fontId="2" fillId="5" borderId="16" xfId="0" applyFont="1" applyFill="1" applyBorder="1" applyAlignment="1">
      <alignment horizontal="center"/>
    </xf>
    <xf numFmtId="0" fontId="2" fillId="5" borderId="23" xfId="0" applyFont="1" applyFill="1" applyBorder="1"/>
    <xf numFmtId="43" fontId="2" fillId="5" borderId="17" xfId="1" applyFont="1" applyFill="1" applyBorder="1"/>
    <xf numFmtId="0" fontId="2" fillId="5" borderId="38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left"/>
    </xf>
    <xf numFmtId="0" fontId="7" fillId="3" borderId="19" xfId="0" applyFont="1" applyFill="1" applyBorder="1"/>
    <xf numFmtId="0" fontId="7" fillId="3" borderId="16" xfId="0" applyFont="1" applyFill="1" applyBorder="1" applyAlignment="1">
      <alignment horizontal="left"/>
    </xf>
    <xf numFmtId="0" fontId="7" fillId="3" borderId="16" xfId="0" applyFont="1" applyFill="1" applyBorder="1"/>
    <xf numFmtId="0" fontId="2" fillId="0" borderId="61" xfId="0" applyFont="1" applyBorder="1"/>
    <xf numFmtId="0" fontId="7" fillId="0" borderId="62" xfId="0" applyFont="1" applyBorder="1" applyAlignment="1">
      <alignment horizontal="left"/>
    </xf>
    <xf numFmtId="0" fontId="3" fillId="0" borderId="51" xfId="0" applyFont="1" applyBorder="1" applyAlignment="1">
      <alignment horizontal="center"/>
    </xf>
    <xf numFmtId="0" fontId="2" fillId="0" borderId="62" xfId="0" applyFont="1" applyBorder="1"/>
    <xf numFmtId="0" fontId="2" fillId="0" borderId="63" xfId="0" applyFont="1" applyBorder="1"/>
    <xf numFmtId="43" fontId="2" fillId="0" borderId="27" xfId="1" applyNumberFormat="1" applyFont="1" applyFill="1" applyBorder="1" applyAlignment="1">
      <alignment vertical="center"/>
    </xf>
    <xf numFmtId="43" fontId="2" fillId="0" borderId="54" xfId="1" applyNumberFormat="1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2" fillId="9" borderId="26" xfId="0" applyFont="1" applyFill="1" applyBorder="1" applyAlignment="1">
      <alignment vertical="center"/>
    </xf>
    <xf numFmtId="0" fontId="2" fillId="9" borderId="38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3" fontId="2" fillId="0" borderId="64" xfId="1" applyFont="1" applyBorder="1"/>
    <xf numFmtId="164" fontId="10" fillId="0" borderId="41" xfId="1" applyNumberFormat="1" applyFont="1" applyFill="1" applyBorder="1" applyAlignment="1">
      <alignment vertical="center"/>
    </xf>
    <xf numFmtId="164" fontId="2" fillId="9" borderId="54" xfId="1" applyNumberFormat="1" applyFont="1" applyFill="1" applyBorder="1" applyAlignment="1">
      <alignment vertical="center"/>
    </xf>
    <xf numFmtId="164" fontId="2" fillId="9" borderId="53" xfId="1" applyNumberFormat="1" applyFont="1" applyFill="1" applyBorder="1" applyAlignment="1">
      <alignment vertical="center"/>
    </xf>
    <xf numFmtId="164" fontId="2" fillId="0" borderId="0" xfId="0" applyNumberFormat="1" applyFont="1"/>
    <xf numFmtId="0" fontId="2" fillId="4" borderId="59" xfId="0" applyFont="1" applyFill="1" applyBorder="1"/>
    <xf numFmtId="0" fontId="2" fillId="0" borderId="1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3" borderId="4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70" zoomScaleNormal="70" workbookViewId="0">
      <selection activeCell="B15" sqref="B15"/>
    </sheetView>
  </sheetViews>
  <sheetFormatPr baseColWidth="10" defaultColWidth="11.44140625" defaultRowHeight="15" x14ac:dyDescent="0.25"/>
  <cols>
    <col min="1" max="1" width="4.88671875" style="1" customWidth="1"/>
    <col min="2" max="2" width="37.44140625" style="1" customWidth="1"/>
    <col min="3" max="3" width="16" style="1" bestFit="1" customWidth="1"/>
    <col min="4" max="4" width="9.6640625" style="1" bestFit="1" customWidth="1"/>
    <col min="5" max="10" width="6.33203125" style="1" customWidth="1"/>
    <col min="11" max="11" width="8.6640625" style="1" customWidth="1"/>
    <col min="12" max="12" width="9.6640625" style="1" customWidth="1"/>
    <col min="13" max="13" width="8.33203125" style="1" customWidth="1"/>
    <col min="14" max="14" width="11.44140625" style="1"/>
    <col min="15" max="15" width="14.109375" style="1" bestFit="1" customWidth="1"/>
    <col min="16" max="16384" width="11.44140625" style="1"/>
  </cols>
  <sheetData>
    <row r="1" spans="1:14" ht="31.5" customHeight="1" thickBot="1" x14ac:dyDescent="0.3">
      <c r="B1" s="288" t="s">
        <v>41</v>
      </c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4" ht="21.6" customHeight="1" thickBot="1" x14ac:dyDescent="0.35">
      <c r="B2" s="45" t="s">
        <v>104</v>
      </c>
      <c r="C2" s="46"/>
      <c r="D2" s="47"/>
      <c r="E2" s="287" t="s">
        <v>27</v>
      </c>
      <c r="F2" s="287"/>
      <c r="G2" s="287"/>
      <c r="H2" s="287"/>
      <c r="I2" s="287"/>
      <c r="J2" s="287"/>
      <c r="K2" s="47"/>
      <c r="L2" s="48"/>
    </row>
    <row r="3" spans="1:14" ht="15.6" x14ac:dyDescent="0.3">
      <c r="A3" s="45" t="s">
        <v>21</v>
      </c>
      <c r="B3" s="140" t="s">
        <v>40</v>
      </c>
      <c r="C3" s="141" t="s">
        <v>4</v>
      </c>
      <c r="D3" s="141" t="s">
        <v>26</v>
      </c>
      <c r="E3" s="141" t="s">
        <v>5</v>
      </c>
      <c r="F3" s="141" t="s">
        <v>6</v>
      </c>
      <c r="G3" s="141" t="s">
        <v>7</v>
      </c>
      <c r="H3" s="141" t="s">
        <v>8</v>
      </c>
      <c r="I3" s="141" t="s">
        <v>9</v>
      </c>
      <c r="J3" s="141" t="s">
        <v>10</v>
      </c>
      <c r="K3" s="73" t="s">
        <v>22</v>
      </c>
      <c r="L3" s="74" t="s">
        <v>23</v>
      </c>
    </row>
    <row r="4" spans="1:14" ht="21" customHeight="1" x14ac:dyDescent="0.25">
      <c r="A4" s="2">
        <v>1</v>
      </c>
      <c r="B4" s="189" t="s">
        <v>57</v>
      </c>
      <c r="C4" s="189" t="s">
        <v>36</v>
      </c>
      <c r="D4" s="190">
        <f t="shared" ref="D4:D17" si="0">COUNTIF(E4:J4,"&gt;0")</f>
        <v>6</v>
      </c>
      <c r="E4" s="189">
        <v>174</v>
      </c>
      <c r="F4" s="189">
        <v>181</v>
      </c>
      <c r="G4" s="189">
        <v>179</v>
      </c>
      <c r="H4" s="189">
        <v>195</v>
      </c>
      <c r="I4" s="189">
        <v>185</v>
      </c>
      <c r="J4" s="189">
        <v>186</v>
      </c>
      <c r="K4" s="189">
        <f t="shared" ref="K4:K17" si="1">+SUM(E4:J4)</f>
        <v>1100</v>
      </c>
      <c r="L4" s="191">
        <f t="shared" ref="L4:L17" si="2">+K4/D4</f>
        <v>183.33333333333334</v>
      </c>
      <c r="M4" s="21"/>
      <c r="N4" s="21"/>
    </row>
    <row r="5" spans="1:14" ht="21" customHeight="1" x14ac:dyDescent="0.25">
      <c r="A5" s="2">
        <v>2</v>
      </c>
      <c r="B5" s="195" t="s">
        <v>71</v>
      </c>
      <c r="C5" s="195" t="s">
        <v>2</v>
      </c>
      <c r="D5" s="194">
        <f t="shared" si="0"/>
        <v>6</v>
      </c>
      <c r="E5" s="195">
        <v>163</v>
      </c>
      <c r="F5" s="195">
        <v>167</v>
      </c>
      <c r="G5" s="195">
        <v>236</v>
      </c>
      <c r="H5" s="195">
        <v>144</v>
      </c>
      <c r="I5" s="195">
        <v>188</v>
      </c>
      <c r="J5" s="195">
        <v>157</v>
      </c>
      <c r="K5" s="195">
        <f t="shared" si="1"/>
        <v>1055</v>
      </c>
      <c r="L5" s="196">
        <f t="shared" si="2"/>
        <v>175.83333333333334</v>
      </c>
      <c r="M5" s="21"/>
      <c r="N5" s="21"/>
    </row>
    <row r="6" spans="1:14" ht="21" customHeight="1" x14ac:dyDescent="0.25">
      <c r="A6" s="2">
        <v>3</v>
      </c>
      <c r="B6" s="200" t="s">
        <v>70</v>
      </c>
      <c r="C6" s="200" t="s">
        <v>2</v>
      </c>
      <c r="D6" s="199">
        <f t="shared" si="0"/>
        <v>6</v>
      </c>
      <c r="E6" s="200">
        <v>165</v>
      </c>
      <c r="F6" s="200">
        <v>168</v>
      </c>
      <c r="G6" s="200">
        <v>166</v>
      </c>
      <c r="H6" s="200">
        <v>177</v>
      </c>
      <c r="I6" s="200">
        <v>181</v>
      </c>
      <c r="J6" s="200">
        <v>169</v>
      </c>
      <c r="K6" s="200">
        <f t="shared" si="1"/>
        <v>1026</v>
      </c>
      <c r="L6" s="201">
        <f t="shared" si="2"/>
        <v>171</v>
      </c>
      <c r="M6" s="21"/>
      <c r="N6" s="21"/>
    </row>
    <row r="7" spans="1:14" ht="21" customHeight="1" x14ac:dyDescent="0.25">
      <c r="A7" s="2">
        <v>4</v>
      </c>
      <c r="B7" s="3" t="s">
        <v>60</v>
      </c>
      <c r="C7" s="3" t="s">
        <v>0</v>
      </c>
      <c r="D7" s="2">
        <f t="shared" si="0"/>
        <v>6</v>
      </c>
      <c r="E7" s="3">
        <v>188</v>
      </c>
      <c r="F7" s="3">
        <v>156</v>
      </c>
      <c r="G7" s="3">
        <v>155</v>
      </c>
      <c r="H7" s="3">
        <v>153</v>
      </c>
      <c r="I7" s="3">
        <v>208</v>
      </c>
      <c r="J7" s="3">
        <v>165</v>
      </c>
      <c r="K7" s="3">
        <f t="shared" si="1"/>
        <v>1025</v>
      </c>
      <c r="L7" s="153">
        <f t="shared" si="2"/>
        <v>170.83333333333334</v>
      </c>
      <c r="M7" s="21"/>
      <c r="N7" s="21"/>
    </row>
    <row r="8" spans="1:14" ht="21" customHeight="1" x14ac:dyDescent="0.25">
      <c r="A8" s="2">
        <v>5</v>
      </c>
      <c r="B8" s="3" t="s">
        <v>78</v>
      </c>
      <c r="C8" s="19" t="s">
        <v>36</v>
      </c>
      <c r="D8" s="2">
        <f t="shared" si="0"/>
        <v>6</v>
      </c>
      <c r="E8" s="3">
        <v>108</v>
      </c>
      <c r="F8" s="3">
        <v>176</v>
      </c>
      <c r="G8" s="3">
        <v>153</v>
      </c>
      <c r="H8" s="3">
        <v>193</v>
      </c>
      <c r="I8" s="3">
        <v>181</v>
      </c>
      <c r="J8" s="3">
        <v>204</v>
      </c>
      <c r="K8" s="3">
        <f t="shared" si="1"/>
        <v>1015</v>
      </c>
      <c r="L8" s="153">
        <f t="shared" si="2"/>
        <v>169.16666666666666</v>
      </c>
      <c r="M8" s="21"/>
      <c r="N8" s="21"/>
    </row>
    <row r="9" spans="1:14" ht="21" customHeight="1" x14ac:dyDescent="0.25">
      <c r="A9" s="2">
        <v>6</v>
      </c>
      <c r="B9" s="3" t="s">
        <v>79</v>
      </c>
      <c r="C9" s="3" t="s">
        <v>0</v>
      </c>
      <c r="D9" s="2">
        <f t="shared" si="0"/>
        <v>6</v>
      </c>
      <c r="E9" s="3">
        <v>163</v>
      </c>
      <c r="F9" s="3">
        <v>133</v>
      </c>
      <c r="G9" s="3">
        <v>201</v>
      </c>
      <c r="H9" s="3">
        <v>149</v>
      </c>
      <c r="I9" s="3">
        <v>202</v>
      </c>
      <c r="J9" s="3">
        <v>165</v>
      </c>
      <c r="K9" s="3">
        <f t="shared" si="1"/>
        <v>1013</v>
      </c>
      <c r="L9" s="153">
        <f t="shared" si="2"/>
        <v>168.83333333333334</v>
      </c>
      <c r="M9" s="21"/>
      <c r="N9" s="21"/>
    </row>
    <row r="10" spans="1:14" ht="21" customHeight="1" x14ac:dyDescent="0.25">
      <c r="A10" s="2">
        <v>7</v>
      </c>
      <c r="B10" s="3" t="s">
        <v>68</v>
      </c>
      <c r="C10" s="3" t="s">
        <v>0</v>
      </c>
      <c r="D10" s="2">
        <f t="shared" si="0"/>
        <v>6</v>
      </c>
      <c r="E10" s="3">
        <v>158</v>
      </c>
      <c r="F10" s="3">
        <v>171</v>
      </c>
      <c r="G10" s="3">
        <v>144</v>
      </c>
      <c r="H10" s="3">
        <v>193</v>
      </c>
      <c r="I10" s="3">
        <v>158</v>
      </c>
      <c r="J10" s="3">
        <v>181</v>
      </c>
      <c r="K10" s="3">
        <f t="shared" si="1"/>
        <v>1005</v>
      </c>
      <c r="L10" s="153">
        <f t="shared" si="2"/>
        <v>167.5</v>
      </c>
      <c r="M10" s="21"/>
      <c r="N10" s="21"/>
    </row>
    <row r="11" spans="1:14" ht="21" customHeight="1" x14ac:dyDescent="0.25">
      <c r="A11" s="2">
        <v>8</v>
      </c>
      <c r="B11" s="3" t="s">
        <v>39</v>
      </c>
      <c r="C11" s="3" t="s">
        <v>37</v>
      </c>
      <c r="D11" s="2">
        <f t="shared" si="0"/>
        <v>6</v>
      </c>
      <c r="E11" s="3">
        <v>169</v>
      </c>
      <c r="F11" s="3">
        <v>143</v>
      </c>
      <c r="G11" s="3">
        <v>166</v>
      </c>
      <c r="H11" s="3">
        <v>151</v>
      </c>
      <c r="I11" s="3">
        <v>164</v>
      </c>
      <c r="J11" s="3">
        <v>151</v>
      </c>
      <c r="K11" s="3">
        <f t="shared" si="1"/>
        <v>944</v>
      </c>
      <c r="L11" s="153">
        <f t="shared" si="2"/>
        <v>157.33333333333334</v>
      </c>
      <c r="N11" s="21"/>
    </row>
    <row r="12" spans="1:14" ht="21" customHeight="1" x14ac:dyDescent="0.25">
      <c r="A12" s="2">
        <v>9</v>
      </c>
      <c r="B12" s="3" t="s">
        <v>72</v>
      </c>
      <c r="C12" s="3" t="s">
        <v>2</v>
      </c>
      <c r="D12" s="2">
        <f t="shared" si="0"/>
        <v>6</v>
      </c>
      <c r="E12" s="3">
        <v>136</v>
      </c>
      <c r="F12" s="3">
        <v>124</v>
      </c>
      <c r="G12" s="3">
        <v>213</v>
      </c>
      <c r="H12" s="3">
        <v>161</v>
      </c>
      <c r="I12" s="3">
        <v>165</v>
      </c>
      <c r="J12" s="3">
        <v>137</v>
      </c>
      <c r="K12" s="3">
        <f t="shared" si="1"/>
        <v>936</v>
      </c>
      <c r="L12" s="153">
        <f t="shared" si="2"/>
        <v>156</v>
      </c>
      <c r="M12" s="21"/>
      <c r="N12" s="21"/>
    </row>
    <row r="13" spans="1:14" ht="21" customHeight="1" x14ac:dyDescent="0.25">
      <c r="A13" s="2">
        <v>10</v>
      </c>
      <c r="B13" s="3" t="s">
        <v>73</v>
      </c>
      <c r="C13" s="3" t="s">
        <v>2</v>
      </c>
      <c r="D13" s="2">
        <f t="shared" si="0"/>
        <v>6</v>
      </c>
      <c r="E13" s="3">
        <v>147</v>
      </c>
      <c r="F13" s="3">
        <v>135</v>
      </c>
      <c r="G13" s="3">
        <v>146</v>
      </c>
      <c r="H13" s="3">
        <v>175</v>
      </c>
      <c r="I13" s="3">
        <v>173</v>
      </c>
      <c r="J13" s="3">
        <v>125</v>
      </c>
      <c r="K13" s="3">
        <f t="shared" si="1"/>
        <v>901</v>
      </c>
      <c r="L13" s="153">
        <f t="shared" si="2"/>
        <v>150.16666666666666</v>
      </c>
      <c r="M13" s="21"/>
      <c r="N13" s="21"/>
    </row>
    <row r="14" spans="1:14" ht="21" customHeight="1" x14ac:dyDescent="0.25">
      <c r="A14" s="2">
        <v>11</v>
      </c>
      <c r="B14" s="3" t="s">
        <v>80</v>
      </c>
      <c r="C14" s="3" t="s">
        <v>37</v>
      </c>
      <c r="D14" s="2">
        <f t="shared" si="0"/>
        <v>6</v>
      </c>
      <c r="E14" s="3">
        <v>141</v>
      </c>
      <c r="F14" s="3">
        <v>160</v>
      </c>
      <c r="G14" s="3">
        <v>144</v>
      </c>
      <c r="H14" s="3">
        <v>132</v>
      </c>
      <c r="I14" s="3">
        <v>167</v>
      </c>
      <c r="J14" s="3">
        <v>147</v>
      </c>
      <c r="K14" s="3">
        <f t="shared" si="1"/>
        <v>891</v>
      </c>
      <c r="L14" s="153">
        <f t="shared" si="2"/>
        <v>148.5</v>
      </c>
      <c r="M14" s="21"/>
      <c r="N14" s="21"/>
    </row>
    <row r="15" spans="1:14" ht="21" customHeight="1" x14ac:dyDescent="0.25">
      <c r="A15" s="2">
        <v>12</v>
      </c>
      <c r="B15" s="3" t="s">
        <v>113</v>
      </c>
      <c r="C15" s="19" t="s">
        <v>36</v>
      </c>
      <c r="D15" s="2">
        <f t="shared" si="0"/>
        <v>6</v>
      </c>
      <c r="E15" s="3">
        <v>116</v>
      </c>
      <c r="F15" s="3">
        <v>180</v>
      </c>
      <c r="G15" s="3">
        <v>134</v>
      </c>
      <c r="H15" s="3">
        <v>185</v>
      </c>
      <c r="I15" s="3">
        <v>146</v>
      </c>
      <c r="J15" s="3">
        <v>129</v>
      </c>
      <c r="K15" s="3">
        <f t="shared" si="1"/>
        <v>890</v>
      </c>
      <c r="L15" s="153">
        <f t="shared" si="2"/>
        <v>148.33333333333334</v>
      </c>
    </row>
    <row r="16" spans="1:14" ht="21" customHeight="1" x14ac:dyDescent="0.25">
      <c r="A16" s="2">
        <v>13</v>
      </c>
      <c r="B16" s="3" t="s">
        <v>61</v>
      </c>
      <c r="C16" s="3" t="s">
        <v>0</v>
      </c>
      <c r="D16" s="2">
        <f t="shared" si="0"/>
        <v>6</v>
      </c>
      <c r="E16" s="3">
        <v>108</v>
      </c>
      <c r="F16" s="3">
        <v>144</v>
      </c>
      <c r="G16" s="3">
        <v>130</v>
      </c>
      <c r="H16" s="3">
        <v>146</v>
      </c>
      <c r="I16" s="3">
        <v>159</v>
      </c>
      <c r="J16" s="3">
        <v>203</v>
      </c>
      <c r="K16" s="3">
        <f t="shared" si="1"/>
        <v>890</v>
      </c>
      <c r="L16" s="153">
        <f t="shared" si="2"/>
        <v>148.33333333333334</v>
      </c>
    </row>
    <row r="17" spans="1:13" ht="21" customHeight="1" x14ac:dyDescent="0.25">
      <c r="A17" s="2">
        <v>14</v>
      </c>
      <c r="B17" s="3" t="s">
        <v>56</v>
      </c>
      <c r="C17" s="19" t="s">
        <v>36</v>
      </c>
      <c r="D17" s="2">
        <f t="shared" si="0"/>
        <v>6</v>
      </c>
      <c r="E17" s="3">
        <v>137</v>
      </c>
      <c r="F17" s="3">
        <v>122</v>
      </c>
      <c r="G17" s="3">
        <v>126</v>
      </c>
      <c r="H17" s="3">
        <v>148</v>
      </c>
      <c r="I17" s="3">
        <v>165</v>
      </c>
      <c r="J17" s="3">
        <v>161</v>
      </c>
      <c r="K17" s="3">
        <f t="shared" si="1"/>
        <v>859</v>
      </c>
      <c r="L17" s="153">
        <f t="shared" si="2"/>
        <v>143.16666666666666</v>
      </c>
      <c r="M17" s="21"/>
    </row>
  </sheetData>
  <sortState ref="B4:L17">
    <sortCondition descending="1" ref="K4:K17"/>
  </sortState>
  <mergeCells count="2">
    <mergeCell ref="E2:J2"/>
    <mergeCell ref="B1:L1"/>
  </mergeCells>
  <conditionalFormatting sqref="L4:L1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opLeftCell="A10" zoomScale="50" zoomScaleNormal="50" workbookViewId="0">
      <selection activeCell="A10" sqref="A1:XFD1048576"/>
    </sheetView>
  </sheetViews>
  <sheetFormatPr baseColWidth="10" defaultColWidth="11.44140625" defaultRowHeight="15" x14ac:dyDescent="0.25"/>
  <cols>
    <col min="1" max="1" width="5" style="1" customWidth="1"/>
    <col min="2" max="2" width="41" style="1" bestFit="1" customWidth="1"/>
    <col min="3" max="3" width="17.88671875" style="1" customWidth="1"/>
    <col min="4" max="4" width="9.6640625" style="1" bestFit="1" customWidth="1"/>
    <col min="5" max="20" width="6.33203125" style="1" customWidth="1"/>
    <col min="21" max="21" width="8.88671875" style="1" bestFit="1" customWidth="1"/>
    <col min="22" max="22" width="9.5546875" style="134" bestFit="1" customWidth="1"/>
    <col min="23" max="23" width="5" style="1" customWidth="1"/>
    <col min="24" max="16384" width="11.44140625" style="1"/>
  </cols>
  <sheetData>
    <row r="1" spans="1:24" ht="33" customHeight="1" thickBot="1" x14ac:dyDescent="0.3">
      <c r="B1" s="288" t="s">
        <v>42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90"/>
    </row>
    <row r="2" spans="1:24" ht="21" customHeight="1" thickBot="1" x14ac:dyDescent="0.35">
      <c r="B2" s="95" t="s">
        <v>97</v>
      </c>
      <c r="E2" s="292" t="s">
        <v>27</v>
      </c>
      <c r="F2" s="293"/>
      <c r="G2" s="293"/>
      <c r="H2" s="293"/>
      <c r="I2" s="293"/>
      <c r="J2" s="294"/>
      <c r="K2" s="292" t="s">
        <v>28</v>
      </c>
      <c r="L2" s="293"/>
      <c r="M2" s="293"/>
      <c r="N2" s="293"/>
      <c r="O2" s="293"/>
      <c r="P2" s="294"/>
      <c r="Q2" s="292" t="s">
        <v>29</v>
      </c>
      <c r="R2" s="293"/>
      <c r="S2" s="293"/>
      <c r="T2" s="294"/>
      <c r="U2" s="114"/>
      <c r="V2" s="129"/>
    </row>
    <row r="3" spans="1:24" ht="21" customHeight="1" thickBot="1" x14ac:dyDescent="0.35">
      <c r="A3" s="39" t="s">
        <v>21</v>
      </c>
      <c r="B3" s="85" t="s">
        <v>3</v>
      </c>
      <c r="C3" s="42" t="s">
        <v>4</v>
      </c>
      <c r="D3" s="52" t="s">
        <v>24</v>
      </c>
      <c r="E3" s="140" t="s">
        <v>5</v>
      </c>
      <c r="F3" s="141" t="s">
        <v>6</v>
      </c>
      <c r="G3" s="141" t="s">
        <v>7</v>
      </c>
      <c r="H3" s="141" t="s">
        <v>8</v>
      </c>
      <c r="I3" s="141" t="s">
        <v>9</v>
      </c>
      <c r="J3" s="142" t="s">
        <v>10</v>
      </c>
      <c r="K3" s="68" t="s">
        <v>11</v>
      </c>
      <c r="L3" s="72" t="s">
        <v>12</v>
      </c>
      <c r="M3" s="72" t="s">
        <v>13</v>
      </c>
      <c r="N3" s="72" t="s">
        <v>14</v>
      </c>
      <c r="O3" s="72" t="s">
        <v>15</v>
      </c>
      <c r="P3" s="96" t="s">
        <v>16</v>
      </c>
      <c r="Q3" s="137" t="s">
        <v>17</v>
      </c>
      <c r="R3" s="138" t="s">
        <v>18</v>
      </c>
      <c r="S3" s="138" t="s">
        <v>19</v>
      </c>
      <c r="T3" s="139" t="s">
        <v>20</v>
      </c>
      <c r="U3" s="161" t="s">
        <v>22</v>
      </c>
      <c r="V3" s="130" t="s">
        <v>25</v>
      </c>
    </row>
    <row r="4" spans="1:24" ht="21" customHeight="1" x14ac:dyDescent="0.25">
      <c r="A4" s="83">
        <v>1</v>
      </c>
      <c r="B4" s="10" t="s">
        <v>68</v>
      </c>
      <c r="C4" s="11" t="s">
        <v>0</v>
      </c>
      <c r="D4" s="128">
        <v>16</v>
      </c>
      <c r="E4" s="53">
        <v>158</v>
      </c>
      <c r="F4" s="55">
        <v>171</v>
      </c>
      <c r="G4" s="55">
        <v>144</v>
      </c>
      <c r="H4" s="55">
        <v>193</v>
      </c>
      <c r="I4" s="55">
        <v>158</v>
      </c>
      <c r="J4" s="99">
        <v>181</v>
      </c>
      <c r="K4" s="53">
        <v>168</v>
      </c>
      <c r="L4" s="55">
        <v>203</v>
      </c>
      <c r="M4" s="55">
        <v>181</v>
      </c>
      <c r="N4" s="55">
        <v>188</v>
      </c>
      <c r="O4" s="55">
        <v>175</v>
      </c>
      <c r="P4" s="99">
        <v>156</v>
      </c>
      <c r="Q4" s="53">
        <v>190</v>
      </c>
      <c r="R4" s="55">
        <v>165</v>
      </c>
      <c r="S4" s="55">
        <v>162</v>
      </c>
      <c r="T4" s="54">
        <v>180</v>
      </c>
      <c r="U4" s="10">
        <v>2773</v>
      </c>
      <c r="V4" s="131">
        <v>173.3125</v>
      </c>
    </row>
    <row r="5" spans="1:24" ht="21" customHeight="1" x14ac:dyDescent="0.25">
      <c r="A5" s="76">
        <v>2</v>
      </c>
      <c r="B5" s="5" t="s">
        <v>57</v>
      </c>
      <c r="C5" s="19" t="s">
        <v>36</v>
      </c>
      <c r="D5" s="8">
        <v>16</v>
      </c>
      <c r="E5" s="23">
        <v>174</v>
      </c>
      <c r="F5" s="19">
        <v>181</v>
      </c>
      <c r="G5" s="19">
        <v>179</v>
      </c>
      <c r="H5" s="19">
        <v>195</v>
      </c>
      <c r="I5" s="19">
        <v>185</v>
      </c>
      <c r="J5" s="86">
        <v>186</v>
      </c>
      <c r="K5" s="23">
        <v>201</v>
      </c>
      <c r="L5" s="19">
        <v>146</v>
      </c>
      <c r="M5" s="19">
        <v>188</v>
      </c>
      <c r="N5" s="19">
        <v>172</v>
      </c>
      <c r="O5" s="19">
        <v>162</v>
      </c>
      <c r="P5" s="86">
        <v>210</v>
      </c>
      <c r="Q5" s="23">
        <v>128</v>
      </c>
      <c r="R5" s="19">
        <v>148</v>
      </c>
      <c r="S5" s="19">
        <v>132</v>
      </c>
      <c r="T5" s="24">
        <v>169</v>
      </c>
      <c r="U5" s="5">
        <v>2756</v>
      </c>
      <c r="V5" s="132">
        <v>172.25</v>
      </c>
      <c r="X5" s="1">
        <v>17</v>
      </c>
    </row>
    <row r="6" spans="1:24" ht="21" customHeight="1" x14ac:dyDescent="0.25">
      <c r="A6" s="76">
        <v>3</v>
      </c>
      <c r="B6" s="5" t="s">
        <v>71</v>
      </c>
      <c r="C6" s="3" t="s">
        <v>2</v>
      </c>
      <c r="D6" s="22">
        <v>16</v>
      </c>
      <c r="E6" s="23">
        <v>163</v>
      </c>
      <c r="F6" s="19">
        <v>167</v>
      </c>
      <c r="G6" s="19">
        <v>236</v>
      </c>
      <c r="H6" s="19">
        <v>144</v>
      </c>
      <c r="I6" s="19">
        <v>188</v>
      </c>
      <c r="J6" s="86">
        <v>157</v>
      </c>
      <c r="K6" s="23">
        <v>168</v>
      </c>
      <c r="L6" s="19">
        <v>180</v>
      </c>
      <c r="M6" s="19">
        <v>164</v>
      </c>
      <c r="N6" s="19">
        <v>173</v>
      </c>
      <c r="O6" s="19">
        <v>135</v>
      </c>
      <c r="P6" s="86">
        <v>185</v>
      </c>
      <c r="Q6" s="23">
        <v>154</v>
      </c>
      <c r="R6" s="19">
        <v>179</v>
      </c>
      <c r="S6" s="19">
        <v>186</v>
      </c>
      <c r="T6" s="24">
        <v>153</v>
      </c>
      <c r="U6" s="5">
        <v>2732</v>
      </c>
      <c r="V6" s="132">
        <v>170.75</v>
      </c>
    </row>
    <row r="7" spans="1:24" ht="21" customHeight="1" x14ac:dyDescent="0.25">
      <c r="A7" s="83">
        <v>4</v>
      </c>
      <c r="B7" s="5" t="s">
        <v>70</v>
      </c>
      <c r="C7" s="3" t="s">
        <v>2</v>
      </c>
      <c r="D7" s="8">
        <v>16</v>
      </c>
      <c r="E7" s="23">
        <v>165</v>
      </c>
      <c r="F7" s="19">
        <v>168</v>
      </c>
      <c r="G7" s="19">
        <v>166</v>
      </c>
      <c r="H7" s="19">
        <v>177</v>
      </c>
      <c r="I7" s="19">
        <v>181</v>
      </c>
      <c r="J7" s="86">
        <v>169</v>
      </c>
      <c r="K7" s="23">
        <v>167</v>
      </c>
      <c r="L7" s="19">
        <v>190</v>
      </c>
      <c r="M7" s="19">
        <v>188</v>
      </c>
      <c r="N7" s="19">
        <v>164</v>
      </c>
      <c r="O7" s="19">
        <v>155</v>
      </c>
      <c r="P7" s="86">
        <v>147</v>
      </c>
      <c r="Q7" s="23">
        <v>120</v>
      </c>
      <c r="R7" s="19">
        <v>151</v>
      </c>
      <c r="S7" s="19">
        <v>198</v>
      </c>
      <c r="T7" s="24">
        <v>213</v>
      </c>
      <c r="U7" s="5">
        <v>2719</v>
      </c>
      <c r="V7" s="132">
        <v>169.9375</v>
      </c>
    </row>
    <row r="8" spans="1:24" ht="21" customHeight="1" x14ac:dyDescent="0.25">
      <c r="A8" s="76">
        <v>5</v>
      </c>
      <c r="B8" s="5" t="s">
        <v>79</v>
      </c>
      <c r="C8" s="3" t="s">
        <v>0</v>
      </c>
      <c r="D8" s="8">
        <v>16</v>
      </c>
      <c r="E8" s="23">
        <v>163</v>
      </c>
      <c r="F8" s="19">
        <v>133</v>
      </c>
      <c r="G8" s="19">
        <v>201</v>
      </c>
      <c r="H8" s="19">
        <v>149</v>
      </c>
      <c r="I8" s="19">
        <v>202</v>
      </c>
      <c r="J8" s="86">
        <v>165</v>
      </c>
      <c r="K8" s="23">
        <v>169</v>
      </c>
      <c r="L8" s="19">
        <v>150</v>
      </c>
      <c r="M8" s="19">
        <v>189</v>
      </c>
      <c r="N8" s="19">
        <v>132</v>
      </c>
      <c r="O8" s="19">
        <v>175</v>
      </c>
      <c r="P8" s="86">
        <v>147</v>
      </c>
      <c r="Q8" s="23">
        <v>161</v>
      </c>
      <c r="R8" s="19">
        <v>137</v>
      </c>
      <c r="S8" s="19">
        <v>170</v>
      </c>
      <c r="T8" s="24">
        <v>197</v>
      </c>
      <c r="U8" s="5">
        <v>2640</v>
      </c>
      <c r="V8" s="132">
        <v>165</v>
      </c>
    </row>
    <row r="9" spans="1:24" ht="21" customHeight="1" x14ac:dyDescent="0.25">
      <c r="A9" s="76">
        <v>6</v>
      </c>
      <c r="B9" s="5" t="s">
        <v>78</v>
      </c>
      <c r="C9" s="19" t="s">
        <v>36</v>
      </c>
      <c r="D9" s="8">
        <v>16</v>
      </c>
      <c r="E9" s="23">
        <v>108</v>
      </c>
      <c r="F9" s="19">
        <v>176</v>
      </c>
      <c r="G9" s="19">
        <v>153</v>
      </c>
      <c r="H9" s="19">
        <v>193</v>
      </c>
      <c r="I9" s="19">
        <v>181</v>
      </c>
      <c r="J9" s="86">
        <v>204</v>
      </c>
      <c r="K9" s="23">
        <v>166</v>
      </c>
      <c r="L9" s="19">
        <v>158</v>
      </c>
      <c r="M9" s="19">
        <v>154</v>
      </c>
      <c r="N9" s="19">
        <v>169</v>
      </c>
      <c r="O9" s="19">
        <v>162</v>
      </c>
      <c r="P9" s="86">
        <v>154</v>
      </c>
      <c r="Q9" s="23">
        <v>171</v>
      </c>
      <c r="R9" s="19">
        <v>136</v>
      </c>
      <c r="S9" s="19">
        <v>176</v>
      </c>
      <c r="T9" s="24">
        <v>175</v>
      </c>
      <c r="U9" s="5">
        <v>2636</v>
      </c>
      <c r="V9" s="132">
        <v>164.75</v>
      </c>
    </row>
    <row r="10" spans="1:24" ht="21" customHeight="1" x14ac:dyDescent="0.25">
      <c r="A10" s="83">
        <v>7</v>
      </c>
      <c r="B10" s="5" t="s">
        <v>60</v>
      </c>
      <c r="C10" s="3" t="s">
        <v>0</v>
      </c>
      <c r="D10" s="8">
        <v>16</v>
      </c>
      <c r="E10" s="23">
        <v>188</v>
      </c>
      <c r="F10" s="19">
        <v>156</v>
      </c>
      <c r="G10" s="19">
        <v>155</v>
      </c>
      <c r="H10" s="19">
        <v>153</v>
      </c>
      <c r="I10" s="19">
        <v>208</v>
      </c>
      <c r="J10" s="86">
        <v>165</v>
      </c>
      <c r="K10" s="23">
        <v>175</v>
      </c>
      <c r="L10" s="19">
        <v>172</v>
      </c>
      <c r="M10" s="19">
        <v>133</v>
      </c>
      <c r="N10" s="19">
        <v>161</v>
      </c>
      <c r="O10" s="19">
        <v>159</v>
      </c>
      <c r="P10" s="86">
        <v>128</v>
      </c>
      <c r="Q10" s="23">
        <v>136</v>
      </c>
      <c r="R10" s="19">
        <v>165</v>
      </c>
      <c r="S10" s="19">
        <v>164</v>
      </c>
      <c r="T10" s="24">
        <v>178</v>
      </c>
      <c r="U10" s="5">
        <v>2596</v>
      </c>
      <c r="V10" s="132">
        <v>162.25</v>
      </c>
    </row>
    <row r="11" spans="1:24" ht="21" customHeight="1" x14ac:dyDescent="0.25">
      <c r="A11" s="76">
        <v>8</v>
      </c>
      <c r="B11" s="5" t="s">
        <v>39</v>
      </c>
      <c r="C11" s="3" t="s">
        <v>37</v>
      </c>
      <c r="D11" s="8">
        <v>16</v>
      </c>
      <c r="E11" s="23">
        <v>169</v>
      </c>
      <c r="F11" s="19">
        <v>143</v>
      </c>
      <c r="G11" s="19">
        <v>166</v>
      </c>
      <c r="H11" s="19">
        <v>151</v>
      </c>
      <c r="I11" s="19">
        <v>164</v>
      </c>
      <c r="J11" s="86">
        <v>151</v>
      </c>
      <c r="K11" s="23">
        <v>143</v>
      </c>
      <c r="L11" s="19">
        <v>157</v>
      </c>
      <c r="M11" s="19">
        <v>184</v>
      </c>
      <c r="N11" s="19">
        <v>147</v>
      </c>
      <c r="O11" s="19">
        <v>149</v>
      </c>
      <c r="P11" s="86">
        <v>190</v>
      </c>
      <c r="Q11" s="23">
        <v>119</v>
      </c>
      <c r="R11" s="19">
        <v>176</v>
      </c>
      <c r="S11" s="19">
        <v>151</v>
      </c>
      <c r="T11" s="24">
        <v>183</v>
      </c>
      <c r="U11" s="5">
        <v>2543</v>
      </c>
      <c r="V11" s="132">
        <v>158.9375</v>
      </c>
    </row>
    <row r="12" spans="1:24" ht="21" customHeight="1" x14ac:dyDescent="0.25">
      <c r="A12" s="76">
        <v>9</v>
      </c>
      <c r="B12" s="5" t="s">
        <v>56</v>
      </c>
      <c r="C12" s="19" t="s">
        <v>36</v>
      </c>
      <c r="D12" s="8">
        <v>16</v>
      </c>
      <c r="E12" s="23">
        <v>137</v>
      </c>
      <c r="F12" s="19">
        <v>122</v>
      </c>
      <c r="G12" s="19">
        <v>126</v>
      </c>
      <c r="H12" s="19">
        <v>148</v>
      </c>
      <c r="I12" s="19">
        <v>165</v>
      </c>
      <c r="J12" s="86">
        <v>161</v>
      </c>
      <c r="K12" s="23">
        <v>128</v>
      </c>
      <c r="L12" s="19">
        <v>181</v>
      </c>
      <c r="M12" s="19">
        <v>209</v>
      </c>
      <c r="N12" s="19">
        <v>179</v>
      </c>
      <c r="O12" s="19">
        <v>150</v>
      </c>
      <c r="P12" s="86">
        <v>165</v>
      </c>
      <c r="Q12" s="23">
        <v>180</v>
      </c>
      <c r="R12" s="19">
        <v>172</v>
      </c>
      <c r="S12" s="19">
        <v>169</v>
      </c>
      <c r="T12" s="24">
        <v>147</v>
      </c>
      <c r="U12" s="5">
        <v>2539</v>
      </c>
      <c r="V12" s="132">
        <v>158.6875</v>
      </c>
    </row>
    <row r="13" spans="1:24" ht="21" customHeight="1" x14ac:dyDescent="0.25">
      <c r="A13" s="83">
        <v>10</v>
      </c>
      <c r="B13" s="5" t="s">
        <v>61</v>
      </c>
      <c r="C13" s="3" t="s">
        <v>0</v>
      </c>
      <c r="D13" s="8">
        <v>16</v>
      </c>
      <c r="E13" s="23">
        <v>108</v>
      </c>
      <c r="F13" s="19">
        <v>144</v>
      </c>
      <c r="G13" s="19">
        <v>130</v>
      </c>
      <c r="H13" s="19">
        <v>146</v>
      </c>
      <c r="I13" s="19">
        <v>159</v>
      </c>
      <c r="J13" s="86">
        <v>203</v>
      </c>
      <c r="K13" s="23">
        <v>157</v>
      </c>
      <c r="L13" s="19">
        <v>147</v>
      </c>
      <c r="M13" s="19">
        <v>177</v>
      </c>
      <c r="N13" s="19">
        <v>193</v>
      </c>
      <c r="O13" s="19">
        <v>147</v>
      </c>
      <c r="P13" s="86">
        <v>137</v>
      </c>
      <c r="Q13" s="23">
        <v>163</v>
      </c>
      <c r="R13" s="19">
        <v>190</v>
      </c>
      <c r="S13" s="19">
        <v>157</v>
      </c>
      <c r="T13" s="24">
        <v>170</v>
      </c>
      <c r="U13" s="5">
        <v>2528</v>
      </c>
      <c r="V13" s="132">
        <v>158</v>
      </c>
    </row>
    <row r="14" spans="1:24" ht="21" customHeight="1" x14ac:dyDescent="0.25">
      <c r="A14" s="76">
        <v>11</v>
      </c>
      <c r="B14" s="5" t="s">
        <v>73</v>
      </c>
      <c r="C14" s="3" t="s">
        <v>2</v>
      </c>
      <c r="D14" s="22">
        <v>16</v>
      </c>
      <c r="E14" s="23">
        <v>147</v>
      </c>
      <c r="F14" s="19">
        <v>135</v>
      </c>
      <c r="G14" s="19">
        <v>146</v>
      </c>
      <c r="H14" s="19">
        <v>175</v>
      </c>
      <c r="I14" s="19">
        <v>173</v>
      </c>
      <c r="J14" s="86">
        <v>125</v>
      </c>
      <c r="K14" s="23">
        <v>150</v>
      </c>
      <c r="L14" s="19">
        <v>154</v>
      </c>
      <c r="M14" s="19">
        <v>148</v>
      </c>
      <c r="N14" s="19">
        <v>145</v>
      </c>
      <c r="O14" s="19">
        <v>185</v>
      </c>
      <c r="P14" s="86">
        <v>157</v>
      </c>
      <c r="Q14" s="23">
        <v>148</v>
      </c>
      <c r="R14" s="19">
        <v>217</v>
      </c>
      <c r="S14" s="19">
        <v>135</v>
      </c>
      <c r="T14" s="24">
        <v>163</v>
      </c>
      <c r="U14" s="5">
        <v>2503</v>
      </c>
      <c r="V14" s="132">
        <v>156.4375</v>
      </c>
    </row>
    <row r="15" spans="1:24" ht="21" customHeight="1" x14ac:dyDescent="0.25">
      <c r="A15" s="76">
        <v>12</v>
      </c>
      <c r="B15" s="5" t="s">
        <v>80</v>
      </c>
      <c r="C15" s="3" t="s">
        <v>37</v>
      </c>
      <c r="D15" s="8">
        <v>16</v>
      </c>
      <c r="E15" s="23">
        <v>141</v>
      </c>
      <c r="F15" s="19">
        <v>160</v>
      </c>
      <c r="G15" s="19">
        <v>144</v>
      </c>
      <c r="H15" s="19">
        <v>132</v>
      </c>
      <c r="I15" s="19">
        <v>167</v>
      </c>
      <c r="J15" s="86">
        <v>147</v>
      </c>
      <c r="K15" s="23">
        <v>163</v>
      </c>
      <c r="L15" s="19">
        <v>181</v>
      </c>
      <c r="M15" s="19">
        <v>188</v>
      </c>
      <c r="N15" s="19">
        <v>177</v>
      </c>
      <c r="O15" s="19">
        <v>154</v>
      </c>
      <c r="P15" s="86">
        <v>143</v>
      </c>
      <c r="Q15" s="23">
        <v>146</v>
      </c>
      <c r="R15" s="19">
        <v>158</v>
      </c>
      <c r="S15" s="19">
        <v>120</v>
      </c>
      <c r="T15" s="24">
        <v>175</v>
      </c>
      <c r="U15" s="5">
        <v>2496</v>
      </c>
      <c r="V15" s="132">
        <v>156</v>
      </c>
    </row>
    <row r="16" spans="1:24" ht="21" customHeight="1" x14ac:dyDescent="0.25">
      <c r="A16" s="83">
        <v>13</v>
      </c>
      <c r="B16" s="5" t="s">
        <v>113</v>
      </c>
      <c r="C16" s="19" t="s">
        <v>36</v>
      </c>
      <c r="D16" s="8">
        <v>16</v>
      </c>
      <c r="E16" s="23">
        <v>116</v>
      </c>
      <c r="F16" s="19">
        <v>180</v>
      </c>
      <c r="G16" s="19">
        <v>134</v>
      </c>
      <c r="H16" s="19">
        <v>185</v>
      </c>
      <c r="I16" s="19">
        <v>146</v>
      </c>
      <c r="J16" s="86">
        <v>129</v>
      </c>
      <c r="K16" s="23">
        <v>155</v>
      </c>
      <c r="L16" s="19">
        <v>143</v>
      </c>
      <c r="M16" s="19">
        <v>148</v>
      </c>
      <c r="N16" s="19">
        <v>160</v>
      </c>
      <c r="O16" s="19">
        <v>143</v>
      </c>
      <c r="P16" s="86">
        <v>131</v>
      </c>
      <c r="Q16" s="23">
        <v>173</v>
      </c>
      <c r="R16" s="19">
        <v>177</v>
      </c>
      <c r="S16" s="19">
        <v>148</v>
      </c>
      <c r="T16" s="24">
        <v>187</v>
      </c>
      <c r="U16" s="5">
        <v>2455</v>
      </c>
      <c r="V16" s="132">
        <v>153.4375</v>
      </c>
    </row>
    <row r="17" spans="1:22" ht="21" customHeight="1" thickBot="1" x14ac:dyDescent="0.3">
      <c r="A17" s="76">
        <v>14</v>
      </c>
      <c r="B17" s="6" t="s">
        <v>72</v>
      </c>
      <c r="C17" s="7" t="s">
        <v>2</v>
      </c>
      <c r="D17" s="286">
        <v>16</v>
      </c>
      <c r="E17" s="26">
        <v>136</v>
      </c>
      <c r="F17" s="27">
        <v>124</v>
      </c>
      <c r="G17" s="27">
        <v>213</v>
      </c>
      <c r="H17" s="27">
        <v>161</v>
      </c>
      <c r="I17" s="27">
        <v>165</v>
      </c>
      <c r="J17" s="87">
        <v>137</v>
      </c>
      <c r="K17" s="26">
        <v>180</v>
      </c>
      <c r="L17" s="27">
        <v>149</v>
      </c>
      <c r="M17" s="27">
        <v>147</v>
      </c>
      <c r="N17" s="27">
        <v>127</v>
      </c>
      <c r="O17" s="27">
        <v>168</v>
      </c>
      <c r="P17" s="87">
        <v>126</v>
      </c>
      <c r="Q17" s="26">
        <v>138</v>
      </c>
      <c r="R17" s="27">
        <v>163</v>
      </c>
      <c r="S17" s="27">
        <v>153</v>
      </c>
      <c r="T17" s="28">
        <v>114</v>
      </c>
      <c r="U17" s="6">
        <v>2401</v>
      </c>
      <c r="V17" s="133">
        <v>150.0625</v>
      </c>
    </row>
    <row r="18" spans="1:22" ht="15.6" thickBot="1" x14ac:dyDescent="0.3"/>
    <row r="19" spans="1:22" ht="21" customHeight="1" thickBot="1" x14ac:dyDescent="0.35">
      <c r="A19" s="31"/>
      <c r="B19" s="39" t="s">
        <v>98</v>
      </c>
      <c r="C19" s="30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135"/>
    </row>
    <row r="20" spans="1:22" ht="21" customHeight="1" x14ac:dyDescent="0.25">
      <c r="A20" s="100">
        <v>1</v>
      </c>
      <c r="B20" s="3" t="s">
        <v>62</v>
      </c>
      <c r="C20" s="3" t="s">
        <v>0</v>
      </c>
      <c r="D20" s="100">
        <v>16</v>
      </c>
      <c r="E20" s="57">
        <v>196</v>
      </c>
      <c r="F20" s="55">
        <v>190</v>
      </c>
      <c r="G20" s="55">
        <v>139</v>
      </c>
      <c r="H20" s="55">
        <v>213</v>
      </c>
      <c r="I20" s="55">
        <v>206</v>
      </c>
      <c r="J20" s="99">
        <v>192</v>
      </c>
      <c r="K20" s="97">
        <v>169</v>
      </c>
      <c r="L20" s="61">
        <v>212</v>
      </c>
      <c r="M20" s="61">
        <v>180</v>
      </c>
      <c r="N20" s="61">
        <v>195</v>
      </c>
      <c r="O20" s="61">
        <v>235</v>
      </c>
      <c r="P20" s="98">
        <v>247</v>
      </c>
      <c r="Q20" s="53">
        <v>187</v>
      </c>
      <c r="R20" s="55">
        <v>214</v>
      </c>
      <c r="S20" s="55">
        <v>194</v>
      </c>
      <c r="T20" s="54">
        <v>203</v>
      </c>
      <c r="U20" s="58">
        <v>3172</v>
      </c>
      <c r="V20" s="131">
        <v>198.25</v>
      </c>
    </row>
    <row r="21" spans="1:22" ht="21" customHeight="1" x14ac:dyDescent="0.25">
      <c r="A21" s="76">
        <v>2</v>
      </c>
      <c r="B21" s="3" t="s">
        <v>118</v>
      </c>
      <c r="C21" s="19" t="s">
        <v>37</v>
      </c>
      <c r="D21" s="76">
        <v>16</v>
      </c>
      <c r="E21" s="20">
        <v>255</v>
      </c>
      <c r="F21" s="19">
        <v>189</v>
      </c>
      <c r="G21" s="19">
        <v>213</v>
      </c>
      <c r="H21" s="19">
        <v>192</v>
      </c>
      <c r="I21" s="19">
        <v>165</v>
      </c>
      <c r="J21" s="86">
        <v>138</v>
      </c>
      <c r="K21" s="23">
        <v>205</v>
      </c>
      <c r="L21" s="19">
        <v>179</v>
      </c>
      <c r="M21" s="19">
        <v>201</v>
      </c>
      <c r="N21" s="19">
        <v>234</v>
      </c>
      <c r="O21" s="19">
        <v>159</v>
      </c>
      <c r="P21" s="24">
        <v>190</v>
      </c>
      <c r="Q21" s="23">
        <v>167</v>
      </c>
      <c r="R21" s="19">
        <v>231</v>
      </c>
      <c r="S21" s="19">
        <v>172</v>
      </c>
      <c r="T21" s="24">
        <v>235</v>
      </c>
      <c r="U21" s="4">
        <v>3125</v>
      </c>
      <c r="V21" s="132">
        <v>195.3125</v>
      </c>
    </row>
    <row r="22" spans="1:22" ht="21" customHeight="1" x14ac:dyDescent="0.25">
      <c r="A22" s="76">
        <v>3</v>
      </c>
      <c r="B22" s="3" t="s">
        <v>114</v>
      </c>
      <c r="C22" s="19" t="s">
        <v>37</v>
      </c>
      <c r="D22" s="76">
        <v>16</v>
      </c>
      <c r="E22" s="20">
        <v>170</v>
      </c>
      <c r="F22" s="19">
        <v>177</v>
      </c>
      <c r="G22" s="19">
        <v>193</v>
      </c>
      <c r="H22" s="19">
        <v>207</v>
      </c>
      <c r="I22" s="19">
        <v>179</v>
      </c>
      <c r="J22" s="86">
        <v>199</v>
      </c>
      <c r="K22" s="23">
        <v>192</v>
      </c>
      <c r="L22" s="19">
        <v>191</v>
      </c>
      <c r="M22" s="19">
        <v>188</v>
      </c>
      <c r="N22" s="19">
        <v>168</v>
      </c>
      <c r="O22" s="19">
        <v>191</v>
      </c>
      <c r="P22" s="24">
        <v>167</v>
      </c>
      <c r="Q22" s="23">
        <v>197</v>
      </c>
      <c r="R22" s="19">
        <v>196</v>
      </c>
      <c r="S22" s="19">
        <v>209</v>
      </c>
      <c r="T22" s="24">
        <v>159</v>
      </c>
      <c r="U22" s="4">
        <v>2983</v>
      </c>
      <c r="V22" s="132">
        <v>186.4375</v>
      </c>
    </row>
    <row r="23" spans="1:22" ht="21" customHeight="1" x14ac:dyDescent="0.25">
      <c r="A23" s="77">
        <v>4</v>
      </c>
      <c r="B23" s="3" t="s">
        <v>75</v>
      </c>
      <c r="C23" s="19" t="s">
        <v>2</v>
      </c>
      <c r="D23" s="76">
        <v>16</v>
      </c>
      <c r="E23" s="20">
        <v>186</v>
      </c>
      <c r="F23" s="19">
        <v>168</v>
      </c>
      <c r="G23" s="19">
        <v>209</v>
      </c>
      <c r="H23" s="19">
        <v>191</v>
      </c>
      <c r="I23" s="19">
        <v>172</v>
      </c>
      <c r="J23" s="86">
        <v>210</v>
      </c>
      <c r="K23" s="23">
        <v>163</v>
      </c>
      <c r="L23" s="19">
        <v>152</v>
      </c>
      <c r="M23" s="19">
        <v>168</v>
      </c>
      <c r="N23" s="19">
        <v>204</v>
      </c>
      <c r="O23" s="19">
        <v>194</v>
      </c>
      <c r="P23" s="24">
        <v>211</v>
      </c>
      <c r="Q23" s="23">
        <v>148</v>
      </c>
      <c r="R23" s="19">
        <v>205</v>
      </c>
      <c r="S23" s="19">
        <v>181</v>
      </c>
      <c r="T23" s="24">
        <v>196</v>
      </c>
      <c r="U23" s="4">
        <v>2958</v>
      </c>
      <c r="V23" s="132">
        <v>184.875</v>
      </c>
    </row>
    <row r="24" spans="1:22" ht="21" customHeight="1" x14ac:dyDescent="0.25">
      <c r="A24" s="77">
        <v>5</v>
      </c>
      <c r="B24" s="3" t="s">
        <v>67</v>
      </c>
      <c r="C24" s="19" t="s">
        <v>36</v>
      </c>
      <c r="D24" s="76">
        <v>16</v>
      </c>
      <c r="E24" s="20">
        <v>237</v>
      </c>
      <c r="F24" s="19">
        <v>202</v>
      </c>
      <c r="G24" s="19">
        <v>152</v>
      </c>
      <c r="H24" s="19">
        <v>172</v>
      </c>
      <c r="I24" s="19">
        <v>183</v>
      </c>
      <c r="J24" s="86">
        <v>165</v>
      </c>
      <c r="K24" s="23">
        <v>137</v>
      </c>
      <c r="L24" s="19">
        <v>214</v>
      </c>
      <c r="M24" s="19">
        <v>159</v>
      </c>
      <c r="N24" s="19">
        <v>211</v>
      </c>
      <c r="O24" s="19">
        <v>174</v>
      </c>
      <c r="P24" s="24">
        <v>235</v>
      </c>
      <c r="Q24" s="23">
        <v>188</v>
      </c>
      <c r="R24" s="19">
        <v>186</v>
      </c>
      <c r="S24" s="19">
        <v>170</v>
      </c>
      <c r="T24" s="24">
        <v>164</v>
      </c>
      <c r="U24" s="4">
        <v>2949</v>
      </c>
      <c r="V24" s="132">
        <v>184.3125</v>
      </c>
    </row>
    <row r="25" spans="1:22" ht="21" customHeight="1" x14ac:dyDescent="0.25">
      <c r="A25" s="77">
        <v>6</v>
      </c>
      <c r="B25" s="3" t="s">
        <v>65</v>
      </c>
      <c r="C25" s="19" t="s">
        <v>36</v>
      </c>
      <c r="D25" s="76">
        <v>16</v>
      </c>
      <c r="E25" s="20">
        <v>186</v>
      </c>
      <c r="F25" s="19">
        <v>138</v>
      </c>
      <c r="G25" s="19">
        <v>232</v>
      </c>
      <c r="H25" s="19">
        <v>176</v>
      </c>
      <c r="I25" s="19">
        <v>202</v>
      </c>
      <c r="J25" s="86">
        <v>210</v>
      </c>
      <c r="K25" s="23">
        <v>193</v>
      </c>
      <c r="L25" s="19">
        <v>180</v>
      </c>
      <c r="M25" s="19">
        <v>177</v>
      </c>
      <c r="N25" s="19">
        <v>171</v>
      </c>
      <c r="O25" s="19">
        <v>202</v>
      </c>
      <c r="P25" s="24">
        <v>177</v>
      </c>
      <c r="Q25" s="23">
        <v>170</v>
      </c>
      <c r="R25" s="19">
        <v>147</v>
      </c>
      <c r="S25" s="19">
        <v>174</v>
      </c>
      <c r="T25" s="24">
        <v>169</v>
      </c>
      <c r="U25" s="4">
        <v>2904</v>
      </c>
      <c r="V25" s="132">
        <v>181.5</v>
      </c>
    </row>
    <row r="26" spans="1:22" ht="21" customHeight="1" x14ac:dyDescent="0.25">
      <c r="A26" s="77">
        <v>7</v>
      </c>
      <c r="B26" s="3" t="s">
        <v>64</v>
      </c>
      <c r="C26" s="3" t="s">
        <v>0</v>
      </c>
      <c r="D26" s="76">
        <v>16</v>
      </c>
      <c r="E26" s="20">
        <v>155</v>
      </c>
      <c r="F26" s="19">
        <v>167</v>
      </c>
      <c r="G26" s="19">
        <v>202</v>
      </c>
      <c r="H26" s="19">
        <v>169</v>
      </c>
      <c r="I26" s="19">
        <v>202</v>
      </c>
      <c r="J26" s="86">
        <v>202</v>
      </c>
      <c r="K26" s="23">
        <v>167</v>
      </c>
      <c r="L26" s="19">
        <v>190</v>
      </c>
      <c r="M26" s="19">
        <v>156</v>
      </c>
      <c r="N26" s="19">
        <v>161</v>
      </c>
      <c r="O26" s="19">
        <v>182</v>
      </c>
      <c r="P26" s="24">
        <v>176</v>
      </c>
      <c r="Q26" s="23">
        <v>215</v>
      </c>
      <c r="R26" s="19">
        <v>177</v>
      </c>
      <c r="S26" s="19">
        <v>182</v>
      </c>
      <c r="T26" s="24">
        <v>182</v>
      </c>
      <c r="U26" s="4">
        <v>2885</v>
      </c>
      <c r="V26" s="132">
        <v>180.3125</v>
      </c>
    </row>
    <row r="27" spans="1:22" ht="21" customHeight="1" x14ac:dyDescent="0.25">
      <c r="A27" s="77">
        <v>8</v>
      </c>
      <c r="B27" s="3" t="s">
        <v>59</v>
      </c>
      <c r="C27" s="19" t="s">
        <v>36</v>
      </c>
      <c r="D27" s="76">
        <v>16</v>
      </c>
      <c r="E27" s="20">
        <v>184</v>
      </c>
      <c r="F27" s="19">
        <v>177</v>
      </c>
      <c r="G27" s="19">
        <v>143</v>
      </c>
      <c r="H27" s="19">
        <v>179</v>
      </c>
      <c r="I27" s="19">
        <v>159</v>
      </c>
      <c r="J27" s="86">
        <v>236</v>
      </c>
      <c r="K27" s="23">
        <v>160</v>
      </c>
      <c r="L27" s="19">
        <v>171</v>
      </c>
      <c r="M27" s="19">
        <v>179</v>
      </c>
      <c r="N27" s="19">
        <v>192</v>
      </c>
      <c r="O27" s="19">
        <v>189</v>
      </c>
      <c r="P27" s="24">
        <v>188</v>
      </c>
      <c r="Q27" s="23">
        <v>209</v>
      </c>
      <c r="R27" s="19">
        <v>192</v>
      </c>
      <c r="S27" s="19">
        <v>170</v>
      </c>
      <c r="T27" s="24">
        <v>147</v>
      </c>
      <c r="U27" s="4">
        <v>2875</v>
      </c>
      <c r="V27" s="132">
        <v>179.6875</v>
      </c>
    </row>
    <row r="28" spans="1:22" ht="21" customHeight="1" x14ac:dyDescent="0.25">
      <c r="A28" s="77">
        <v>9</v>
      </c>
      <c r="B28" s="5" t="s">
        <v>74</v>
      </c>
      <c r="C28" s="19" t="s">
        <v>2</v>
      </c>
      <c r="D28" s="76">
        <v>16</v>
      </c>
      <c r="E28" s="20">
        <v>146</v>
      </c>
      <c r="F28" s="19">
        <v>178</v>
      </c>
      <c r="G28" s="19">
        <v>151</v>
      </c>
      <c r="H28" s="19">
        <v>180</v>
      </c>
      <c r="I28" s="19">
        <v>156</v>
      </c>
      <c r="J28" s="86">
        <v>147</v>
      </c>
      <c r="K28" s="23">
        <v>179</v>
      </c>
      <c r="L28" s="19">
        <v>179</v>
      </c>
      <c r="M28" s="19">
        <v>181</v>
      </c>
      <c r="N28" s="19">
        <v>221</v>
      </c>
      <c r="O28" s="19">
        <v>191</v>
      </c>
      <c r="P28" s="24">
        <v>189</v>
      </c>
      <c r="Q28" s="23">
        <v>180</v>
      </c>
      <c r="R28" s="19">
        <v>212</v>
      </c>
      <c r="S28" s="19">
        <v>190</v>
      </c>
      <c r="T28" s="24">
        <v>158</v>
      </c>
      <c r="U28" s="4">
        <v>2838</v>
      </c>
      <c r="V28" s="132">
        <v>177.375</v>
      </c>
    </row>
    <row r="29" spans="1:22" ht="21" customHeight="1" x14ac:dyDescent="0.25">
      <c r="A29" s="77">
        <v>10</v>
      </c>
      <c r="B29" s="106" t="s">
        <v>77</v>
      </c>
      <c r="C29" s="19" t="s">
        <v>2</v>
      </c>
      <c r="D29" s="76">
        <v>16</v>
      </c>
      <c r="E29" s="20">
        <v>171</v>
      </c>
      <c r="F29" s="19">
        <v>188</v>
      </c>
      <c r="G29" s="19">
        <v>159</v>
      </c>
      <c r="H29" s="19">
        <v>155</v>
      </c>
      <c r="I29" s="19">
        <v>140</v>
      </c>
      <c r="J29" s="86">
        <v>152</v>
      </c>
      <c r="K29" s="23">
        <v>221</v>
      </c>
      <c r="L29" s="19">
        <v>170</v>
      </c>
      <c r="M29" s="19">
        <v>193</v>
      </c>
      <c r="N29" s="19">
        <v>135</v>
      </c>
      <c r="O29" s="19">
        <v>209</v>
      </c>
      <c r="P29" s="24">
        <v>169</v>
      </c>
      <c r="Q29" s="23">
        <v>193</v>
      </c>
      <c r="R29" s="19">
        <v>180</v>
      </c>
      <c r="S29" s="19">
        <v>186</v>
      </c>
      <c r="T29" s="24">
        <v>167</v>
      </c>
      <c r="U29" s="4">
        <v>2788</v>
      </c>
      <c r="V29" s="132">
        <v>174.25</v>
      </c>
    </row>
    <row r="30" spans="1:22" ht="21" customHeight="1" x14ac:dyDescent="0.25">
      <c r="A30" s="77">
        <v>11</v>
      </c>
      <c r="B30" s="3" t="s">
        <v>76</v>
      </c>
      <c r="C30" s="19" t="s">
        <v>2</v>
      </c>
      <c r="D30" s="76">
        <v>16</v>
      </c>
      <c r="E30" s="20">
        <v>180</v>
      </c>
      <c r="F30" s="19">
        <v>123</v>
      </c>
      <c r="G30" s="19">
        <v>165</v>
      </c>
      <c r="H30" s="19">
        <v>169</v>
      </c>
      <c r="I30" s="19">
        <v>190</v>
      </c>
      <c r="J30" s="86">
        <v>170</v>
      </c>
      <c r="K30" s="23">
        <v>173</v>
      </c>
      <c r="L30" s="19">
        <v>167</v>
      </c>
      <c r="M30" s="19">
        <v>164</v>
      </c>
      <c r="N30" s="19">
        <v>178</v>
      </c>
      <c r="O30" s="19">
        <v>182</v>
      </c>
      <c r="P30" s="24">
        <v>165</v>
      </c>
      <c r="Q30" s="23">
        <v>175</v>
      </c>
      <c r="R30" s="19">
        <v>223</v>
      </c>
      <c r="S30" s="19">
        <v>216</v>
      </c>
      <c r="T30" s="24">
        <v>142</v>
      </c>
      <c r="U30" s="4">
        <v>2782</v>
      </c>
      <c r="V30" s="132">
        <v>173.875</v>
      </c>
    </row>
    <row r="31" spans="1:22" ht="21" customHeight="1" x14ac:dyDescent="0.25">
      <c r="A31" s="77">
        <v>12</v>
      </c>
      <c r="B31" s="205" t="s">
        <v>45</v>
      </c>
      <c r="C31" s="19" t="s">
        <v>1</v>
      </c>
      <c r="D31" s="76">
        <v>16</v>
      </c>
      <c r="E31" s="20">
        <v>173</v>
      </c>
      <c r="F31" s="19">
        <v>169</v>
      </c>
      <c r="G31" s="19">
        <v>184</v>
      </c>
      <c r="H31" s="19">
        <v>165</v>
      </c>
      <c r="I31" s="19">
        <v>147</v>
      </c>
      <c r="J31" s="86">
        <v>164</v>
      </c>
      <c r="K31" s="23">
        <v>166</v>
      </c>
      <c r="L31" s="19">
        <v>179</v>
      </c>
      <c r="M31" s="19">
        <v>181</v>
      </c>
      <c r="N31" s="19">
        <v>178</v>
      </c>
      <c r="O31" s="19">
        <v>176</v>
      </c>
      <c r="P31" s="24">
        <v>171</v>
      </c>
      <c r="Q31" s="23">
        <v>152</v>
      </c>
      <c r="R31" s="19">
        <v>214</v>
      </c>
      <c r="S31" s="19">
        <v>153</v>
      </c>
      <c r="T31" s="24">
        <v>195</v>
      </c>
      <c r="U31" s="4">
        <v>2767</v>
      </c>
      <c r="V31" s="132">
        <v>172.9375</v>
      </c>
    </row>
    <row r="32" spans="1:22" ht="21" customHeight="1" x14ac:dyDescent="0.25">
      <c r="A32" s="77">
        <v>13</v>
      </c>
      <c r="B32" s="3" t="s">
        <v>69</v>
      </c>
      <c r="C32" s="19" t="s">
        <v>1</v>
      </c>
      <c r="D32" s="76">
        <v>16</v>
      </c>
      <c r="E32" s="20">
        <v>185</v>
      </c>
      <c r="F32" s="19">
        <v>148</v>
      </c>
      <c r="G32" s="19">
        <v>173</v>
      </c>
      <c r="H32" s="19">
        <v>158</v>
      </c>
      <c r="I32" s="19">
        <v>124</v>
      </c>
      <c r="J32" s="86">
        <v>168</v>
      </c>
      <c r="K32" s="23">
        <v>133</v>
      </c>
      <c r="L32" s="19">
        <v>148</v>
      </c>
      <c r="M32" s="19">
        <v>197</v>
      </c>
      <c r="N32" s="19">
        <v>198</v>
      </c>
      <c r="O32" s="19">
        <v>160</v>
      </c>
      <c r="P32" s="24">
        <v>211</v>
      </c>
      <c r="Q32" s="23">
        <v>190</v>
      </c>
      <c r="R32" s="19">
        <v>209</v>
      </c>
      <c r="S32" s="19">
        <v>167</v>
      </c>
      <c r="T32" s="24">
        <v>192</v>
      </c>
      <c r="U32" s="4">
        <v>2761</v>
      </c>
      <c r="V32" s="132">
        <v>172.5625</v>
      </c>
    </row>
    <row r="33" spans="1:24" ht="21" customHeight="1" x14ac:dyDescent="0.25">
      <c r="A33" s="77">
        <v>14</v>
      </c>
      <c r="B33" s="3" t="s">
        <v>54</v>
      </c>
      <c r="C33" s="19" t="s">
        <v>1</v>
      </c>
      <c r="D33" s="76">
        <v>16</v>
      </c>
      <c r="E33" s="20">
        <v>157</v>
      </c>
      <c r="F33" s="19">
        <v>179</v>
      </c>
      <c r="G33" s="19">
        <v>149</v>
      </c>
      <c r="H33" s="19">
        <v>176</v>
      </c>
      <c r="I33" s="19">
        <v>149</v>
      </c>
      <c r="J33" s="86">
        <v>209</v>
      </c>
      <c r="K33" s="23">
        <v>180</v>
      </c>
      <c r="L33" s="19">
        <v>195</v>
      </c>
      <c r="M33" s="19">
        <v>149</v>
      </c>
      <c r="N33" s="19">
        <v>179</v>
      </c>
      <c r="O33" s="19">
        <v>201</v>
      </c>
      <c r="P33" s="24">
        <v>129</v>
      </c>
      <c r="Q33" s="23">
        <v>192</v>
      </c>
      <c r="R33" s="19">
        <v>184</v>
      </c>
      <c r="S33" s="19">
        <v>138</v>
      </c>
      <c r="T33" s="24">
        <v>158</v>
      </c>
      <c r="U33" s="4">
        <v>2724</v>
      </c>
      <c r="V33" s="132">
        <v>170.25</v>
      </c>
    </row>
    <row r="34" spans="1:24" ht="21" customHeight="1" x14ac:dyDescent="0.25">
      <c r="A34" s="77">
        <v>15</v>
      </c>
      <c r="B34" s="3" t="s">
        <v>53</v>
      </c>
      <c r="C34" s="19" t="s">
        <v>1</v>
      </c>
      <c r="D34" s="76">
        <v>16</v>
      </c>
      <c r="E34" s="20">
        <v>140</v>
      </c>
      <c r="F34" s="19">
        <v>164</v>
      </c>
      <c r="G34" s="19">
        <v>178</v>
      </c>
      <c r="H34" s="19">
        <v>157</v>
      </c>
      <c r="I34" s="19">
        <v>176</v>
      </c>
      <c r="J34" s="86">
        <v>176</v>
      </c>
      <c r="K34" s="23">
        <v>158</v>
      </c>
      <c r="L34" s="19">
        <v>168</v>
      </c>
      <c r="M34" s="19">
        <v>176</v>
      </c>
      <c r="N34" s="19">
        <v>182</v>
      </c>
      <c r="O34" s="19">
        <v>165</v>
      </c>
      <c r="P34" s="24">
        <v>170</v>
      </c>
      <c r="Q34" s="23">
        <v>145</v>
      </c>
      <c r="R34" s="19">
        <v>188</v>
      </c>
      <c r="S34" s="19">
        <v>173</v>
      </c>
      <c r="T34" s="24">
        <v>193</v>
      </c>
      <c r="U34" s="4">
        <v>2709</v>
      </c>
      <c r="V34" s="132">
        <v>169.3125</v>
      </c>
    </row>
    <row r="35" spans="1:24" ht="21" customHeight="1" x14ac:dyDescent="0.25">
      <c r="A35" s="77">
        <v>16</v>
      </c>
      <c r="B35" s="3" t="s">
        <v>63</v>
      </c>
      <c r="C35" s="3" t="s">
        <v>0</v>
      </c>
      <c r="D35" s="76">
        <v>16</v>
      </c>
      <c r="E35" s="20">
        <v>123</v>
      </c>
      <c r="F35" s="19">
        <v>221</v>
      </c>
      <c r="G35" s="19">
        <v>208</v>
      </c>
      <c r="H35" s="19">
        <v>150</v>
      </c>
      <c r="I35" s="19">
        <v>167</v>
      </c>
      <c r="J35" s="86">
        <v>179</v>
      </c>
      <c r="K35" s="23">
        <v>165</v>
      </c>
      <c r="L35" s="19">
        <v>138</v>
      </c>
      <c r="M35" s="19">
        <v>217</v>
      </c>
      <c r="N35" s="19">
        <v>148</v>
      </c>
      <c r="O35" s="19">
        <v>159</v>
      </c>
      <c r="P35" s="24">
        <v>191</v>
      </c>
      <c r="Q35" s="23">
        <v>170</v>
      </c>
      <c r="R35" s="19">
        <v>175</v>
      </c>
      <c r="S35" s="19">
        <v>147</v>
      </c>
      <c r="T35" s="24">
        <v>128</v>
      </c>
      <c r="U35" s="4">
        <v>2686</v>
      </c>
      <c r="V35" s="132">
        <v>167.875</v>
      </c>
    </row>
    <row r="36" spans="1:24" ht="21" customHeight="1" x14ac:dyDescent="0.25">
      <c r="A36" s="77">
        <v>17</v>
      </c>
      <c r="B36" s="3" t="s">
        <v>66</v>
      </c>
      <c r="C36" s="19" t="s">
        <v>36</v>
      </c>
      <c r="D36" s="76">
        <v>16</v>
      </c>
      <c r="E36" s="20">
        <v>177</v>
      </c>
      <c r="F36" s="19">
        <v>183</v>
      </c>
      <c r="G36" s="19">
        <v>166</v>
      </c>
      <c r="H36" s="19">
        <v>176</v>
      </c>
      <c r="I36" s="19">
        <v>144</v>
      </c>
      <c r="J36" s="86">
        <v>157</v>
      </c>
      <c r="K36" s="23">
        <v>158</v>
      </c>
      <c r="L36" s="19">
        <v>147</v>
      </c>
      <c r="M36" s="19">
        <v>157</v>
      </c>
      <c r="N36" s="19">
        <v>149</v>
      </c>
      <c r="O36" s="19">
        <v>191</v>
      </c>
      <c r="P36" s="24">
        <v>158</v>
      </c>
      <c r="Q36" s="23">
        <v>193</v>
      </c>
      <c r="R36" s="19">
        <v>158</v>
      </c>
      <c r="S36" s="19">
        <v>158</v>
      </c>
      <c r="T36" s="24">
        <v>152</v>
      </c>
      <c r="U36" s="4">
        <v>2624</v>
      </c>
      <c r="V36" s="132">
        <v>164</v>
      </c>
    </row>
    <row r="37" spans="1:24" ht="21" customHeight="1" x14ac:dyDescent="0.25">
      <c r="A37" s="77">
        <v>18</v>
      </c>
      <c r="B37" s="3" t="s">
        <v>115</v>
      </c>
      <c r="C37" s="19" t="s">
        <v>37</v>
      </c>
      <c r="D37" s="76">
        <v>16</v>
      </c>
      <c r="E37" s="20">
        <v>162</v>
      </c>
      <c r="F37" s="19">
        <v>183</v>
      </c>
      <c r="G37" s="19">
        <v>167</v>
      </c>
      <c r="H37" s="19">
        <v>149</v>
      </c>
      <c r="I37" s="19">
        <v>179</v>
      </c>
      <c r="J37" s="86">
        <v>149</v>
      </c>
      <c r="K37" s="23">
        <v>153</v>
      </c>
      <c r="L37" s="19">
        <v>154</v>
      </c>
      <c r="M37" s="19">
        <v>195</v>
      </c>
      <c r="N37" s="19">
        <v>151</v>
      </c>
      <c r="O37" s="19">
        <v>213</v>
      </c>
      <c r="P37" s="24">
        <v>133</v>
      </c>
      <c r="Q37" s="23">
        <v>140</v>
      </c>
      <c r="R37" s="19">
        <v>172</v>
      </c>
      <c r="S37" s="19">
        <v>157</v>
      </c>
      <c r="T37" s="24">
        <v>160</v>
      </c>
      <c r="U37" s="4">
        <v>2617</v>
      </c>
      <c r="V37" s="132">
        <v>163.5625</v>
      </c>
    </row>
    <row r="38" spans="1:24" ht="21" customHeight="1" x14ac:dyDescent="0.25">
      <c r="A38" s="77">
        <v>19</v>
      </c>
      <c r="B38" s="3" t="s">
        <v>55</v>
      </c>
      <c r="C38" s="19" t="s">
        <v>37</v>
      </c>
      <c r="D38" s="76">
        <v>16</v>
      </c>
      <c r="E38" s="20">
        <v>167</v>
      </c>
      <c r="F38" s="19">
        <v>175</v>
      </c>
      <c r="G38" s="19">
        <v>147</v>
      </c>
      <c r="H38" s="19">
        <v>208</v>
      </c>
      <c r="I38" s="19">
        <v>174</v>
      </c>
      <c r="J38" s="86">
        <v>127</v>
      </c>
      <c r="K38" s="23">
        <v>163</v>
      </c>
      <c r="L38" s="19">
        <v>136</v>
      </c>
      <c r="M38" s="19">
        <v>137</v>
      </c>
      <c r="N38" s="19">
        <v>159</v>
      </c>
      <c r="O38" s="19">
        <v>176</v>
      </c>
      <c r="P38" s="24">
        <v>193</v>
      </c>
      <c r="Q38" s="23">
        <v>132</v>
      </c>
      <c r="R38" s="19">
        <v>169</v>
      </c>
      <c r="S38" s="19">
        <v>165</v>
      </c>
      <c r="T38" s="24">
        <v>169</v>
      </c>
      <c r="U38" s="4">
        <v>2597</v>
      </c>
      <c r="V38" s="132">
        <v>162.3125</v>
      </c>
    </row>
    <row r="39" spans="1:24" ht="21" customHeight="1" thickBot="1" x14ac:dyDescent="0.3">
      <c r="A39" s="77">
        <v>20</v>
      </c>
      <c r="B39" s="3" t="s">
        <v>102</v>
      </c>
      <c r="C39" s="112" t="s">
        <v>0</v>
      </c>
      <c r="D39" s="136">
        <v>16</v>
      </c>
      <c r="E39" s="78">
        <v>149</v>
      </c>
      <c r="F39" s="27">
        <v>137</v>
      </c>
      <c r="G39" s="27">
        <v>187</v>
      </c>
      <c r="H39" s="27">
        <v>158</v>
      </c>
      <c r="I39" s="27">
        <v>162</v>
      </c>
      <c r="J39" s="87">
        <v>163</v>
      </c>
      <c r="K39" s="158">
        <v>195</v>
      </c>
      <c r="L39" s="159">
        <v>169</v>
      </c>
      <c r="M39" s="159">
        <v>156</v>
      </c>
      <c r="N39" s="159">
        <v>183</v>
      </c>
      <c r="O39" s="159">
        <v>154</v>
      </c>
      <c r="P39" s="160">
        <v>127</v>
      </c>
      <c r="Q39" s="26">
        <v>154</v>
      </c>
      <c r="R39" s="27">
        <v>153</v>
      </c>
      <c r="S39" s="27">
        <v>178</v>
      </c>
      <c r="T39" s="28">
        <v>139</v>
      </c>
      <c r="U39" s="59">
        <v>2564</v>
      </c>
      <c r="V39" s="133">
        <v>160.25</v>
      </c>
    </row>
    <row r="40" spans="1:24" ht="15.6" thickBot="1" x14ac:dyDescent="0.3"/>
    <row r="41" spans="1:24" ht="16.2" thickBot="1" x14ac:dyDescent="0.35">
      <c r="A41" s="30"/>
      <c r="B41" s="60" t="s">
        <v>81</v>
      </c>
    </row>
    <row r="42" spans="1:24" ht="20.399999999999999" customHeight="1" x14ac:dyDescent="0.25">
      <c r="A42" s="94">
        <v>1</v>
      </c>
      <c r="B42" s="10" t="s">
        <v>84</v>
      </c>
      <c r="C42" s="54" t="s">
        <v>2</v>
      </c>
      <c r="D42" s="171">
        <v>16</v>
      </c>
      <c r="E42" s="53">
        <v>166</v>
      </c>
      <c r="F42" s="55">
        <v>187</v>
      </c>
      <c r="G42" s="55">
        <v>170</v>
      </c>
      <c r="H42" s="55">
        <v>143</v>
      </c>
      <c r="I42" s="55">
        <v>183</v>
      </c>
      <c r="J42" s="54">
        <v>153</v>
      </c>
      <c r="K42" s="57">
        <v>136</v>
      </c>
      <c r="L42" s="55">
        <v>176</v>
      </c>
      <c r="M42" s="55">
        <v>196</v>
      </c>
      <c r="N42" s="55">
        <v>173</v>
      </c>
      <c r="O42" s="55">
        <v>126</v>
      </c>
      <c r="P42" s="99">
        <v>145</v>
      </c>
      <c r="Q42" s="53">
        <v>203</v>
      </c>
      <c r="R42" s="55">
        <v>145</v>
      </c>
      <c r="S42" s="55">
        <v>178</v>
      </c>
      <c r="T42" s="54">
        <v>196</v>
      </c>
      <c r="U42" s="58">
        <v>2676</v>
      </c>
      <c r="V42" s="131">
        <v>167.25</v>
      </c>
    </row>
    <row r="43" spans="1:24" ht="20.399999999999999" customHeight="1" x14ac:dyDescent="0.25">
      <c r="A43" s="29">
        <v>2</v>
      </c>
      <c r="B43" s="176" t="s">
        <v>83</v>
      </c>
      <c r="C43" s="177" t="s">
        <v>1</v>
      </c>
      <c r="D43" s="172">
        <v>16</v>
      </c>
      <c r="E43" s="23">
        <v>126</v>
      </c>
      <c r="F43" s="19">
        <v>179</v>
      </c>
      <c r="G43" s="19">
        <v>209</v>
      </c>
      <c r="H43" s="19">
        <v>137</v>
      </c>
      <c r="I43" s="19">
        <v>169</v>
      </c>
      <c r="J43" s="24">
        <v>164</v>
      </c>
      <c r="K43" s="20">
        <v>193</v>
      </c>
      <c r="L43" s="19">
        <v>185</v>
      </c>
      <c r="M43" s="19">
        <v>176</v>
      </c>
      <c r="N43" s="19">
        <v>160</v>
      </c>
      <c r="O43" s="19">
        <v>192</v>
      </c>
      <c r="P43" s="86">
        <v>188</v>
      </c>
      <c r="Q43" s="23">
        <v>145</v>
      </c>
      <c r="R43" s="19">
        <v>109</v>
      </c>
      <c r="S43" s="19">
        <v>148</v>
      </c>
      <c r="T43" s="24">
        <v>177</v>
      </c>
      <c r="U43" s="4">
        <v>2657</v>
      </c>
      <c r="V43" s="132">
        <v>166.0625</v>
      </c>
      <c r="X43" s="1">
        <v>19</v>
      </c>
    </row>
    <row r="44" spans="1:24" ht="20.399999999999999" customHeight="1" x14ac:dyDescent="0.25">
      <c r="A44" s="80">
        <v>3</v>
      </c>
      <c r="B44" s="176" t="s">
        <v>82</v>
      </c>
      <c r="C44" s="177" t="s">
        <v>1</v>
      </c>
      <c r="D44" s="172">
        <v>16</v>
      </c>
      <c r="E44" s="23">
        <v>151</v>
      </c>
      <c r="F44" s="19">
        <v>148</v>
      </c>
      <c r="G44" s="19">
        <v>181</v>
      </c>
      <c r="H44" s="19">
        <v>126</v>
      </c>
      <c r="I44" s="19">
        <v>163</v>
      </c>
      <c r="J44" s="24">
        <v>196</v>
      </c>
      <c r="K44" s="20">
        <v>199</v>
      </c>
      <c r="L44" s="19">
        <v>121</v>
      </c>
      <c r="M44" s="19">
        <v>184</v>
      </c>
      <c r="N44" s="19">
        <v>147</v>
      </c>
      <c r="O44" s="19">
        <v>123</v>
      </c>
      <c r="P44" s="86">
        <v>159</v>
      </c>
      <c r="Q44" s="23">
        <v>128</v>
      </c>
      <c r="R44" s="19">
        <v>167</v>
      </c>
      <c r="S44" s="19">
        <v>152</v>
      </c>
      <c r="T44" s="24">
        <v>152</v>
      </c>
      <c r="U44" s="4">
        <v>2497</v>
      </c>
      <c r="V44" s="132">
        <v>156.0625</v>
      </c>
      <c r="X44" s="1">
        <v>160</v>
      </c>
    </row>
    <row r="45" spans="1:24" ht="20.399999999999999" customHeight="1" x14ac:dyDescent="0.25">
      <c r="A45" s="80">
        <v>4</v>
      </c>
      <c r="B45" s="5" t="s">
        <v>86</v>
      </c>
      <c r="C45" s="169" t="s">
        <v>0</v>
      </c>
      <c r="D45" s="172">
        <v>16</v>
      </c>
      <c r="E45" s="23">
        <v>138</v>
      </c>
      <c r="F45" s="19">
        <v>136</v>
      </c>
      <c r="G45" s="19">
        <v>134</v>
      </c>
      <c r="H45" s="19">
        <v>142</v>
      </c>
      <c r="I45" s="19">
        <v>114</v>
      </c>
      <c r="J45" s="24">
        <v>109</v>
      </c>
      <c r="K45" s="20">
        <v>128</v>
      </c>
      <c r="L45" s="19">
        <v>159</v>
      </c>
      <c r="M45" s="19">
        <v>140</v>
      </c>
      <c r="N45" s="19">
        <v>112</v>
      </c>
      <c r="O45" s="19">
        <v>109</v>
      </c>
      <c r="P45" s="86">
        <v>161</v>
      </c>
      <c r="Q45" s="23">
        <v>148</v>
      </c>
      <c r="R45" s="19">
        <v>178</v>
      </c>
      <c r="S45" s="19">
        <v>141</v>
      </c>
      <c r="T45" s="24">
        <v>93</v>
      </c>
      <c r="U45" s="4">
        <v>2142</v>
      </c>
      <c r="V45" s="132">
        <v>133.875</v>
      </c>
    </row>
    <row r="46" spans="1:24" ht="20.399999999999999" customHeight="1" thickBot="1" x14ac:dyDescent="0.3">
      <c r="A46" s="81">
        <v>5</v>
      </c>
      <c r="B46" s="6" t="s">
        <v>85</v>
      </c>
      <c r="C46" s="28" t="s">
        <v>2</v>
      </c>
      <c r="D46" s="173">
        <v>16</v>
      </c>
      <c r="E46" s="26">
        <v>117</v>
      </c>
      <c r="F46" s="27">
        <v>128</v>
      </c>
      <c r="G46" s="27">
        <v>112</v>
      </c>
      <c r="H46" s="27">
        <v>119</v>
      </c>
      <c r="I46" s="27">
        <v>148</v>
      </c>
      <c r="J46" s="28">
        <v>136</v>
      </c>
      <c r="K46" s="78">
        <v>89</v>
      </c>
      <c r="L46" s="27">
        <v>126</v>
      </c>
      <c r="M46" s="27">
        <v>140</v>
      </c>
      <c r="N46" s="27">
        <v>94</v>
      </c>
      <c r="O46" s="27">
        <v>121</v>
      </c>
      <c r="P46" s="87">
        <v>93</v>
      </c>
      <c r="Q46" s="26">
        <v>92</v>
      </c>
      <c r="R46" s="27">
        <v>137</v>
      </c>
      <c r="S46" s="27">
        <v>115</v>
      </c>
      <c r="T46" s="28">
        <v>145</v>
      </c>
      <c r="U46" s="59">
        <v>1912</v>
      </c>
      <c r="V46" s="133">
        <v>119.5</v>
      </c>
    </row>
    <row r="47" spans="1:24" ht="15.6" thickBot="1" x14ac:dyDescent="0.3">
      <c r="Q47" s="30"/>
      <c r="R47" s="30"/>
      <c r="S47" s="30"/>
      <c r="T47" s="30"/>
    </row>
    <row r="48" spans="1:24" ht="21" customHeight="1" thickBot="1" x14ac:dyDescent="0.35">
      <c r="A48" s="114"/>
      <c r="B48" s="35" t="s">
        <v>94</v>
      </c>
      <c r="Q48" s="30"/>
      <c r="R48" s="30"/>
      <c r="S48" s="30"/>
      <c r="T48" s="30"/>
    </row>
    <row r="49" spans="1:23" ht="21" customHeight="1" x14ac:dyDescent="0.25">
      <c r="A49" s="79">
        <v>1</v>
      </c>
      <c r="B49" s="10" t="s">
        <v>117</v>
      </c>
      <c r="C49" s="168" t="s">
        <v>1</v>
      </c>
      <c r="D49" s="215">
        <v>16</v>
      </c>
      <c r="E49" s="57">
        <v>178</v>
      </c>
      <c r="F49" s="55">
        <v>143</v>
      </c>
      <c r="G49" s="55">
        <v>125</v>
      </c>
      <c r="H49" s="55">
        <v>158</v>
      </c>
      <c r="I49" s="55">
        <v>183</v>
      </c>
      <c r="J49" s="99">
        <v>115</v>
      </c>
      <c r="K49" s="53">
        <v>123</v>
      </c>
      <c r="L49" s="55">
        <v>150</v>
      </c>
      <c r="M49" s="55">
        <v>180</v>
      </c>
      <c r="N49" s="55">
        <v>163</v>
      </c>
      <c r="O49" s="55">
        <v>109</v>
      </c>
      <c r="P49" s="54">
        <v>183</v>
      </c>
      <c r="Q49" s="53">
        <v>208</v>
      </c>
      <c r="R49" s="55">
        <v>124</v>
      </c>
      <c r="S49" s="55">
        <v>191</v>
      </c>
      <c r="T49" s="54">
        <v>146</v>
      </c>
      <c r="U49" s="58">
        <v>2479</v>
      </c>
      <c r="V49" s="131">
        <v>154.9375</v>
      </c>
    </row>
    <row r="50" spans="1:23" ht="21" customHeight="1" x14ac:dyDescent="0.25">
      <c r="A50" s="162"/>
      <c r="B50" s="5" t="s">
        <v>116</v>
      </c>
      <c r="C50" s="169" t="s">
        <v>1</v>
      </c>
      <c r="D50" s="77">
        <v>16</v>
      </c>
      <c r="E50" s="20">
        <v>166</v>
      </c>
      <c r="F50" s="19">
        <v>165</v>
      </c>
      <c r="G50" s="19">
        <v>156</v>
      </c>
      <c r="H50" s="19">
        <v>153</v>
      </c>
      <c r="I50" s="19">
        <v>147</v>
      </c>
      <c r="J50" s="86">
        <v>127</v>
      </c>
      <c r="K50" s="23">
        <v>147</v>
      </c>
      <c r="L50" s="19">
        <v>137</v>
      </c>
      <c r="M50" s="19">
        <v>132</v>
      </c>
      <c r="N50" s="19">
        <v>202</v>
      </c>
      <c r="O50" s="19">
        <v>162</v>
      </c>
      <c r="P50" s="24">
        <v>135</v>
      </c>
      <c r="Q50" s="23">
        <v>157</v>
      </c>
      <c r="R50" s="19">
        <v>178</v>
      </c>
      <c r="S50" s="19">
        <v>158</v>
      </c>
      <c r="T50" s="24">
        <v>156</v>
      </c>
      <c r="U50" s="106">
        <v>2478</v>
      </c>
      <c r="V50" s="163">
        <v>154.875</v>
      </c>
    </row>
    <row r="51" spans="1:23" ht="21" customHeight="1" x14ac:dyDescent="0.25">
      <c r="A51" s="80">
        <v>2</v>
      </c>
      <c r="B51" s="5" t="s">
        <v>87</v>
      </c>
      <c r="C51" s="169" t="s">
        <v>0</v>
      </c>
      <c r="D51" s="77">
        <v>16</v>
      </c>
      <c r="E51" s="20">
        <v>146</v>
      </c>
      <c r="F51" s="19">
        <v>156</v>
      </c>
      <c r="G51" s="19">
        <v>158</v>
      </c>
      <c r="H51" s="19">
        <v>120</v>
      </c>
      <c r="I51" s="19">
        <v>115</v>
      </c>
      <c r="J51" s="86">
        <v>194</v>
      </c>
      <c r="K51" s="23">
        <v>173</v>
      </c>
      <c r="L51" s="19">
        <v>122</v>
      </c>
      <c r="M51" s="19">
        <v>158</v>
      </c>
      <c r="N51" s="19">
        <v>175</v>
      </c>
      <c r="O51" s="19">
        <v>147</v>
      </c>
      <c r="P51" s="24">
        <v>149</v>
      </c>
      <c r="Q51" s="23">
        <v>146</v>
      </c>
      <c r="R51" s="19">
        <v>176</v>
      </c>
      <c r="S51" s="19">
        <v>166</v>
      </c>
      <c r="T51" s="24">
        <v>164</v>
      </c>
      <c r="U51" s="4">
        <v>2465</v>
      </c>
      <c r="V51" s="132">
        <v>154.0625</v>
      </c>
    </row>
    <row r="52" spans="1:23" ht="21" customHeight="1" x14ac:dyDescent="0.25">
      <c r="A52" s="80">
        <v>3</v>
      </c>
      <c r="B52" s="5" t="s">
        <v>92</v>
      </c>
      <c r="C52" s="169" t="s">
        <v>2</v>
      </c>
      <c r="D52" s="77">
        <v>16</v>
      </c>
      <c r="E52" s="20">
        <v>165</v>
      </c>
      <c r="F52" s="19">
        <v>179</v>
      </c>
      <c r="G52" s="19">
        <v>157</v>
      </c>
      <c r="H52" s="19">
        <v>135</v>
      </c>
      <c r="I52" s="19">
        <v>164</v>
      </c>
      <c r="J52" s="86">
        <v>125</v>
      </c>
      <c r="K52" s="23">
        <v>110</v>
      </c>
      <c r="L52" s="19">
        <v>145</v>
      </c>
      <c r="M52" s="19">
        <v>158</v>
      </c>
      <c r="N52" s="19">
        <v>140</v>
      </c>
      <c r="O52" s="19">
        <v>108</v>
      </c>
      <c r="P52" s="24">
        <v>118</v>
      </c>
      <c r="Q52" s="23">
        <v>148</v>
      </c>
      <c r="R52" s="19">
        <v>138</v>
      </c>
      <c r="S52" s="19">
        <v>110</v>
      </c>
      <c r="T52" s="24">
        <v>125</v>
      </c>
      <c r="U52" s="4">
        <v>2225</v>
      </c>
      <c r="V52" s="132">
        <v>139.0625</v>
      </c>
    </row>
    <row r="53" spans="1:23" ht="21" customHeight="1" thickBot="1" x14ac:dyDescent="0.3">
      <c r="A53" s="81">
        <v>4</v>
      </c>
      <c r="B53" s="6" t="s">
        <v>93</v>
      </c>
      <c r="C53" s="170" t="s">
        <v>2</v>
      </c>
      <c r="D53" s="216">
        <v>16</v>
      </c>
      <c r="E53" s="78">
        <v>103</v>
      </c>
      <c r="F53" s="27">
        <v>93</v>
      </c>
      <c r="G53" s="27">
        <v>101</v>
      </c>
      <c r="H53" s="27">
        <v>91</v>
      </c>
      <c r="I53" s="27">
        <v>134</v>
      </c>
      <c r="J53" s="87">
        <v>134</v>
      </c>
      <c r="K53" s="26">
        <v>128</v>
      </c>
      <c r="L53" s="27">
        <v>149</v>
      </c>
      <c r="M53" s="27">
        <v>174</v>
      </c>
      <c r="N53" s="27">
        <v>122</v>
      </c>
      <c r="O53" s="27">
        <v>178</v>
      </c>
      <c r="P53" s="28">
        <v>155</v>
      </c>
      <c r="Q53" s="26">
        <v>119</v>
      </c>
      <c r="R53" s="27">
        <v>122</v>
      </c>
      <c r="S53" s="27">
        <v>88</v>
      </c>
      <c r="T53" s="28">
        <v>140</v>
      </c>
      <c r="U53" s="4">
        <v>2031</v>
      </c>
      <c r="V53" s="132">
        <v>126.9375</v>
      </c>
    </row>
    <row r="54" spans="1:23" ht="21" customHeight="1" thickBot="1" x14ac:dyDescent="0.3">
      <c r="A54" s="31"/>
      <c r="B54" s="31"/>
      <c r="C54" s="30"/>
      <c r="D54" s="17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135"/>
    </row>
    <row r="55" spans="1:23" ht="16.2" thickBot="1" x14ac:dyDescent="0.35">
      <c r="A55" s="178"/>
      <c r="B55" s="45" t="s">
        <v>99</v>
      </c>
      <c r="Q55" s="30"/>
      <c r="R55" s="30"/>
      <c r="S55" s="30"/>
      <c r="T55" s="30"/>
    </row>
    <row r="56" spans="1:23" x14ac:dyDescent="0.25">
      <c r="A56" s="10">
        <v>1</v>
      </c>
      <c r="B56" s="11" t="s">
        <v>90</v>
      </c>
      <c r="C56" s="168" t="s">
        <v>2</v>
      </c>
      <c r="D56" s="215">
        <v>16</v>
      </c>
      <c r="E56" s="217">
        <v>190</v>
      </c>
      <c r="F56" s="61">
        <v>133</v>
      </c>
      <c r="G56" s="61">
        <v>154</v>
      </c>
      <c r="H56" s="61">
        <v>178</v>
      </c>
      <c r="I56" s="61">
        <v>154</v>
      </c>
      <c r="J56" s="62">
        <v>155</v>
      </c>
      <c r="K56" s="53">
        <v>162</v>
      </c>
      <c r="L56" s="55">
        <v>188</v>
      </c>
      <c r="M56" s="55">
        <v>170</v>
      </c>
      <c r="N56" s="55">
        <v>137</v>
      </c>
      <c r="O56" s="55">
        <v>222</v>
      </c>
      <c r="P56" s="99">
        <v>160</v>
      </c>
      <c r="Q56" s="55">
        <v>191</v>
      </c>
      <c r="R56" s="55">
        <v>135</v>
      </c>
      <c r="S56" s="55">
        <v>141</v>
      </c>
      <c r="T56" s="54">
        <v>125</v>
      </c>
      <c r="U56" s="10">
        <v>2595</v>
      </c>
      <c r="V56" s="131">
        <v>162.1875</v>
      </c>
    </row>
    <row r="57" spans="1:23" ht="15.6" thickBot="1" x14ac:dyDescent="0.3">
      <c r="A57" s="6">
        <v>2</v>
      </c>
      <c r="B57" s="7" t="s">
        <v>88</v>
      </c>
      <c r="C57" s="170" t="s">
        <v>0</v>
      </c>
      <c r="D57" s="216">
        <v>16</v>
      </c>
      <c r="E57" s="78">
        <v>145</v>
      </c>
      <c r="F57" s="27">
        <v>169</v>
      </c>
      <c r="G57" s="27">
        <v>141</v>
      </c>
      <c r="H57" s="27">
        <v>196</v>
      </c>
      <c r="I57" s="27">
        <v>124</v>
      </c>
      <c r="J57" s="87">
        <v>138</v>
      </c>
      <c r="K57" s="26">
        <v>149</v>
      </c>
      <c r="L57" s="27">
        <v>145</v>
      </c>
      <c r="M57" s="27">
        <v>145</v>
      </c>
      <c r="N57" s="27">
        <v>123</v>
      </c>
      <c r="O57" s="27">
        <v>143</v>
      </c>
      <c r="P57" s="87">
        <v>145</v>
      </c>
      <c r="Q57" s="27">
        <v>145</v>
      </c>
      <c r="R57" s="27">
        <v>128</v>
      </c>
      <c r="S57" s="27">
        <v>167</v>
      </c>
      <c r="T57" s="28">
        <v>137</v>
      </c>
      <c r="U57" s="6">
        <v>2340</v>
      </c>
      <c r="V57" s="133">
        <v>146.25</v>
      </c>
    </row>
    <row r="58" spans="1:23" ht="15.6" thickBot="1" x14ac:dyDescent="0.3"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3" ht="16.2" thickBot="1" x14ac:dyDescent="0.35">
      <c r="A59" s="178"/>
      <c r="B59" s="45" t="s">
        <v>100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3" x14ac:dyDescent="0.25">
      <c r="A60" s="10">
        <v>1</v>
      </c>
      <c r="B60" s="3" t="s">
        <v>91</v>
      </c>
      <c r="C60" s="214" t="s">
        <v>2</v>
      </c>
      <c r="D60" s="215">
        <v>16</v>
      </c>
      <c r="E60" s="57">
        <v>165</v>
      </c>
      <c r="F60" s="55">
        <v>118</v>
      </c>
      <c r="G60" s="55">
        <v>194</v>
      </c>
      <c r="H60" s="55">
        <v>160</v>
      </c>
      <c r="I60" s="55">
        <v>155</v>
      </c>
      <c r="J60" s="55">
        <v>143</v>
      </c>
      <c r="K60" s="55">
        <v>156</v>
      </c>
      <c r="L60" s="55">
        <v>102</v>
      </c>
      <c r="M60" s="55">
        <v>146</v>
      </c>
      <c r="N60" s="55">
        <v>121</v>
      </c>
      <c r="O60" s="55">
        <v>165</v>
      </c>
      <c r="P60" s="55">
        <v>126</v>
      </c>
      <c r="Q60" s="55">
        <v>125</v>
      </c>
      <c r="R60" s="55">
        <v>130</v>
      </c>
      <c r="S60" s="55">
        <v>118</v>
      </c>
      <c r="T60" s="99">
        <v>156</v>
      </c>
      <c r="U60" s="10">
        <v>2280</v>
      </c>
      <c r="V60" s="131">
        <v>142.5</v>
      </c>
      <c r="W60" s="1">
        <v>168</v>
      </c>
    </row>
    <row r="61" spans="1:23" ht="15.6" thickBot="1" x14ac:dyDescent="0.3">
      <c r="A61" s="6">
        <v>2</v>
      </c>
      <c r="B61" s="3" t="s">
        <v>89</v>
      </c>
      <c r="C61" s="214" t="s">
        <v>0</v>
      </c>
      <c r="D61" s="216">
        <v>16</v>
      </c>
      <c r="E61" s="78">
        <v>135</v>
      </c>
      <c r="F61" s="27">
        <v>122</v>
      </c>
      <c r="G61" s="27">
        <v>130</v>
      </c>
      <c r="H61" s="27">
        <v>141</v>
      </c>
      <c r="I61" s="27">
        <v>98</v>
      </c>
      <c r="J61" s="27">
        <v>143</v>
      </c>
      <c r="K61" s="27">
        <v>146</v>
      </c>
      <c r="L61" s="27">
        <v>150</v>
      </c>
      <c r="M61" s="27">
        <v>129</v>
      </c>
      <c r="N61" s="27">
        <v>159</v>
      </c>
      <c r="O61" s="27">
        <v>118</v>
      </c>
      <c r="P61" s="27">
        <v>97</v>
      </c>
      <c r="Q61" s="27">
        <v>131</v>
      </c>
      <c r="R61" s="27">
        <v>185</v>
      </c>
      <c r="S61" s="27">
        <v>119</v>
      </c>
      <c r="T61" s="87">
        <v>109</v>
      </c>
      <c r="U61" s="6">
        <v>2112</v>
      </c>
      <c r="V61" s="133">
        <v>132</v>
      </c>
    </row>
  </sheetData>
  <sortState ref="B4:V17">
    <sortCondition descending="1" ref="U4:U17"/>
  </sortState>
  <mergeCells count="4">
    <mergeCell ref="B1:V1"/>
    <mergeCell ref="E2:J2"/>
    <mergeCell ref="K2:P2"/>
    <mergeCell ref="Q2:T2"/>
  </mergeCells>
  <conditionalFormatting sqref="E4:T17 E54:P54 E49:J53 E19:T19">
    <cfRule type="cellIs" dxfId="18" priority="23" operator="greaterThan">
      <formula>230</formula>
    </cfRule>
  </conditionalFormatting>
  <conditionalFormatting sqref="Q42:T55 E42:J46">
    <cfRule type="cellIs" dxfId="17" priority="21" operator="greaterThan">
      <formula>230</formula>
    </cfRule>
  </conditionalFormatting>
  <conditionalFormatting sqref="V4:V1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9:V5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2:V4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2:P46">
    <cfRule type="cellIs" dxfId="16" priority="15" operator="greaterThan">
      <formula>230</formula>
    </cfRule>
  </conditionalFormatting>
  <conditionalFormatting sqref="E57:J57 E56:T56 K57:T61">
    <cfRule type="cellIs" dxfId="15" priority="14" operator="greaterThan">
      <formula>230</formula>
    </cfRule>
  </conditionalFormatting>
  <conditionalFormatting sqref="V56:V5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:J61">
    <cfRule type="cellIs" dxfId="14" priority="11" operator="greaterThan">
      <formula>230</formula>
    </cfRule>
  </conditionalFormatting>
  <conditionalFormatting sqref="V60:V6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9:P53">
    <cfRule type="cellIs" dxfId="13" priority="10" operator="greaterThan">
      <formula>230</formula>
    </cfRule>
  </conditionalFormatting>
  <conditionalFormatting sqref="V20:V39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:T46">
    <cfRule type="cellIs" dxfId="12" priority="8" operator="greaterThan">
      <formula>208</formula>
    </cfRule>
    <cfRule type="cellIs" dxfId="11" priority="9" operator="greaterThan">
      <formula>209</formula>
    </cfRule>
  </conditionalFormatting>
  <conditionalFormatting sqref="E49:T53">
    <cfRule type="cellIs" dxfId="10" priority="6" operator="greaterThan">
      <formula>193</formula>
    </cfRule>
    <cfRule type="cellIs" dxfId="9" priority="7" operator="greaterThan">
      <formula>186</formula>
    </cfRule>
  </conditionalFormatting>
  <conditionalFormatting sqref="E56:T57">
    <cfRule type="cellIs" dxfId="8" priority="5" operator="greaterThan">
      <formula>221</formula>
    </cfRule>
  </conditionalFormatting>
  <conditionalFormatting sqref="E60:T61">
    <cfRule type="cellIs" dxfId="7" priority="4" operator="greaterThan">
      <formula>193</formula>
    </cfRule>
  </conditionalFormatting>
  <conditionalFormatting sqref="E20:T39">
    <cfRule type="cellIs" dxfId="6" priority="1" operator="greaterThan">
      <formula>254</formula>
    </cfRule>
  </conditionalFormatting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zoomScale="60" zoomScaleNormal="60" workbookViewId="0">
      <selection sqref="A1:XFD1048576"/>
    </sheetView>
  </sheetViews>
  <sheetFormatPr baseColWidth="10" defaultColWidth="11.44140625" defaultRowHeight="15" x14ac:dyDescent="0.25"/>
  <cols>
    <col min="1" max="1" width="3.88671875" style="1" bestFit="1" customWidth="1"/>
    <col min="2" max="2" width="40.44140625" style="1" bestFit="1" customWidth="1"/>
    <col min="3" max="3" width="22.5546875" style="1" bestFit="1" customWidth="1"/>
    <col min="4" max="6" width="8.44140625" style="1" customWidth="1"/>
    <col min="7" max="10" width="7.5546875" style="1" customWidth="1"/>
    <col min="11" max="13" width="6.109375" style="1" customWidth="1"/>
    <col min="14" max="14" width="16.5546875" style="1" customWidth="1"/>
    <col min="15" max="16" width="5.33203125" style="1" bestFit="1" customWidth="1"/>
    <col min="17" max="17" width="10.109375" style="1" customWidth="1"/>
    <col min="18" max="20" width="5.33203125" style="1" bestFit="1" customWidth="1"/>
    <col min="21" max="22" width="9.77734375" style="1" customWidth="1"/>
    <col min="23" max="24" width="17.77734375" style="1" customWidth="1"/>
    <col min="25" max="16384" width="11.44140625" style="1"/>
  </cols>
  <sheetData>
    <row r="1" spans="2:22" ht="22.8" customHeight="1" x14ac:dyDescent="0.25"/>
    <row r="2" spans="2:22" ht="22.8" customHeight="1" x14ac:dyDescent="0.25">
      <c r="B2" s="1" t="s">
        <v>47</v>
      </c>
      <c r="C2" s="1" t="s">
        <v>30</v>
      </c>
      <c r="D2" s="1" t="s">
        <v>49</v>
      </c>
      <c r="G2" s="1" t="s">
        <v>31</v>
      </c>
      <c r="K2" s="1" t="s">
        <v>103</v>
      </c>
      <c r="O2" s="1" t="s">
        <v>50</v>
      </c>
    </row>
    <row r="3" spans="2:22" ht="22.8" customHeight="1" x14ac:dyDescent="0.25">
      <c r="B3" s="1" t="s">
        <v>34</v>
      </c>
      <c r="C3" s="188">
        <v>0</v>
      </c>
      <c r="D3" s="323">
        <v>0</v>
      </c>
      <c r="E3" s="323"/>
      <c r="F3" s="323"/>
      <c r="G3" s="323">
        <v>9930</v>
      </c>
      <c r="H3" s="323"/>
      <c r="I3" s="323"/>
      <c r="K3" s="323">
        <v>0</v>
      </c>
      <c r="L3" s="323"/>
      <c r="M3" s="323"/>
      <c r="O3" s="323">
        <v>9930</v>
      </c>
      <c r="P3" s="323"/>
      <c r="Q3" s="323"/>
    </row>
    <row r="4" spans="2:22" ht="22.8" customHeight="1" x14ac:dyDescent="0.25">
      <c r="B4" s="1" t="s">
        <v>35</v>
      </c>
      <c r="C4" s="188">
        <v>6989</v>
      </c>
      <c r="D4" s="323">
        <v>0</v>
      </c>
      <c r="E4" s="323"/>
      <c r="F4" s="323"/>
      <c r="G4" s="323">
        <v>10274</v>
      </c>
      <c r="H4" s="323"/>
      <c r="I4" s="323"/>
      <c r="K4" s="323">
        <v>5646</v>
      </c>
      <c r="L4" s="323"/>
      <c r="M4" s="323"/>
      <c r="O4" s="323">
        <v>22909</v>
      </c>
      <c r="P4" s="323"/>
      <c r="Q4" s="323"/>
    </row>
    <row r="5" spans="2:22" ht="22.8" customHeight="1" x14ac:dyDescent="0.25">
      <c r="B5" s="1" t="s">
        <v>48</v>
      </c>
      <c r="C5" s="188">
        <v>9826</v>
      </c>
      <c r="D5" s="323">
        <v>4589</v>
      </c>
      <c r="E5" s="323"/>
      <c r="F5" s="323"/>
      <c r="G5" s="323">
        <v>10667</v>
      </c>
      <c r="H5" s="323"/>
      <c r="I5" s="323"/>
      <c r="K5" s="323">
        <v>5005</v>
      </c>
      <c r="L5" s="323"/>
      <c r="M5" s="323"/>
      <c r="O5" s="323">
        <v>30087</v>
      </c>
      <c r="P5" s="323"/>
      <c r="Q5" s="323"/>
    </row>
    <row r="6" spans="2:22" ht="22.8" customHeight="1" x14ac:dyDescent="0.25">
      <c r="B6" s="1" t="s">
        <v>51</v>
      </c>
      <c r="C6" s="188">
        <v>9894</v>
      </c>
      <c r="D6" s="323">
        <v>4883</v>
      </c>
      <c r="E6" s="323"/>
      <c r="F6" s="323"/>
      <c r="G6" s="323">
        <v>11171</v>
      </c>
      <c r="H6" s="323"/>
      <c r="I6" s="323"/>
      <c r="K6" s="323">
        <v>5225</v>
      </c>
      <c r="L6" s="323"/>
      <c r="M6" s="323"/>
      <c r="O6" s="323">
        <v>31173</v>
      </c>
      <c r="P6" s="323"/>
      <c r="Q6" s="323"/>
    </row>
    <row r="7" spans="2:22" ht="22.8" customHeight="1" x14ac:dyDescent="0.25">
      <c r="B7" s="1" t="s">
        <v>52</v>
      </c>
      <c r="C7" s="188">
        <v>2524</v>
      </c>
      <c r="D7" s="323">
        <v>0</v>
      </c>
      <c r="E7" s="323"/>
      <c r="F7" s="323"/>
      <c r="G7" s="323">
        <v>11263</v>
      </c>
      <c r="H7" s="323"/>
      <c r="I7" s="323"/>
      <c r="K7" s="323">
        <v>0</v>
      </c>
      <c r="L7" s="323"/>
      <c r="M7" s="323"/>
      <c r="O7" s="323">
        <v>13787</v>
      </c>
      <c r="P7" s="323"/>
      <c r="Q7" s="323"/>
    </row>
    <row r="8" spans="2:22" ht="15.6" thickBot="1" x14ac:dyDescent="0.3"/>
    <row r="9" spans="2:22" ht="33" customHeight="1" x14ac:dyDescent="0.3">
      <c r="B9" s="144" t="s">
        <v>47</v>
      </c>
      <c r="C9" s="147" t="s">
        <v>104</v>
      </c>
      <c r="D9" s="326" t="s">
        <v>105</v>
      </c>
      <c r="E9" s="326"/>
      <c r="F9" s="326"/>
      <c r="G9" s="326" t="s">
        <v>107</v>
      </c>
      <c r="H9" s="326"/>
      <c r="I9" s="326"/>
      <c r="J9" s="326"/>
      <c r="K9" s="326" t="s">
        <v>108</v>
      </c>
      <c r="L9" s="326"/>
      <c r="M9" s="326"/>
      <c r="N9" s="326"/>
      <c r="O9" s="326" t="s">
        <v>50</v>
      </c>
      <c r="P9" s="326"/>
      <c r="Q9" s="327"/>
      <c r="R9" s="325" t="s">
        <v>109</v>
      </c>
      <c r="S9" s="325"/>
      <c r="T9" s="325"/>
      <c r="U9" s="325" t="s">
        <v>110</v>
      </c>
      <c r="V9" s="325"/>
    </row>
    <row r="10" spans="2:22" ht="33" customHeight="1" x14ac:dyDescent="0.3">
      <c r="B10" s="145" t="s">
        <v>34</v>
      </c>
      <c r="C10" s="148">
        <v>11307</v>
      </c>
      <c r="D10" s="324">
        <v>11307</v>
      </c>
      <c r="E10" s="324"/>
      <c r="F10" s="324"/>
      <c r="G10" s="324">
        <v>4607</v>
      </c>
      <c r="H10" s="324"/>
      <c r="I10" s="324"/>
      <c r="J10" s="324"/>
      <c r="K10" s="324">
        <v>4452</v>
      </c>
      <c r="L10" s="324"/>
      <c r="M10" s="324"/>
      <c r="N10" s="324"/>
      <c r="O10" s="324">
        <v>31673</v>
      </c>
      <c r="P10" s="324"/>
      <c r="Q10" s="328"/>
      <c r="R10" s="324">
        <v>22614</v>
      </c>
      <c r="S10" s="325"/>
      <c r="T10" s="325"/>
      <c r="U10" s="324">
        <v>9059</v>
      </c>
      <c r="V10" s="325"/>
    </row>
    <row r="11" spans="2:22" ht="33" customHeight="1" x14ac:dyDescent="0.3">
      <c r="B11" s="145" t="s">
        <v>35</v>
      </c>
      <c r="C11" s="148">
        <v>10355</v>
      </c>
      <c r="D11" s="324">
        <v>11366</v>
      </c>
      <c r="E11" s="324"/>
      <c r="F11" s="324"/>
      <c r="G11" s="324">
        <v>9012</v>
      </c>
      <c r="H11" s="324"/>
      <c r="I11" s="324"/>
      <c r="J11" s="324"/>
      <c r="K11" s="324">
        <v>4875</v>
      </c>
      <c r="L11" s="324"/>
      <c r="M11" s="324"/>
      <c r="N11" s="324"/>
      <c r="O11" s="324">
        <v>35608</v>
      </c>
      <c r="P11" s="324"/>
      <c r="Q11" s="328"/>
      <c r="R11" s="324">
        <v>21721</v>
      </c>
      <c r="S11" s="325"/>
      <c r="T11" s="325"/>
      <c r="U11" s="324">
        <v>13887</v>
      </c>
      <c r="V11" s="325"/>
    </row>
    <row r="12" spans="2:22" ht="33" customHeight="1" x14ac:dyDescent="0.3">
      <c r="B12" s="145" t="s">
        <v>48</v>
      </c>
      <c r="C12" s="148">
        <v>10386</v>
      </c>
      <c r="D12" s="324">
        <v>11352</v>
      </c>
      <c r="E12" s="324"/>
      <c r="F12" s="324"/>
      <c r="G12" s="324">
        <v>0</v>
      </c>
      <c r="H12" s="324"/>
      <c r="I12" s="324"/>
      <c r="J12" s="324"/>
      <c r="K12" s="324">
        <v>0</v>
      </c>
      <c r="L12" s="324"/>
      <c r="M12" s="324"/>
      <c r="N12" s="324"/>
      <c r="O12" s="324">
        <v>21738</v>
      </c>
      <c r="P12" s="324"/>
      <c r="Q12" s="328"/>
      <c r="R12" s="324">
        <v>21738</v>
      </c>
      <c r="S12" s="325"/>
      <c r="T12" s="325"/>
      <c r="U12" s="324">
        <v>0</v>
      </c>
      <c r="V12" s="325"/>
    </row>
    <row r="13" spans="2:22" ht="33" customHeight="1" x14ac:dyDescent="0.3">
      <c r="B13" s="145" t="s">
        <v>51</v>
      </c>
      <c r="C13" s="148">
        <v>0</v>
      </c>
      <c r="D13" s="324">
        <v>10961</v>
      </c>
      <c r="E13" s="324"/>
      <c r="F13" s="324"/>
      <c r="G13" s="324">
        <v>10092</v>
      </c>
      <c r="H13" s="324"/>
      <c r="I13" s="324"/>
      <c r="J13" s="324"/>
      <c r="K13" s="324">
        <v>0</v>
      </c>
      <c r="L13" s="324"/>
      <c r="M13" s="324"/>
      <c r="N13" s="324"/>
      <c r="O13" s="324">
        <v>21053</v>
      </c>
      <c r="P13" s="324"/>
      <c r="Q13" s="328"/>
      <c r="R13" s="324">
        <v>10961</v>
      </c>
      <c r="S13" s="325"/>
      <c r="T13" s="325"/>
      <c r="U13" s="324">
        <v>10092</v>
      </c>
      <c r="V13" s="325"/>
    </row>
    <row r="14" spans="2:22" ht="33" customHeight="1" thickBot="1" x14ac:dyDescent="0.35">
      <c r="B14" s="146" t="s">
        <v>52</v>
      </c>
      <c r="C14" s="149">
        <v>5039</v>
      </c>
      <c r="D14" s="329">
        <v>11322</v>
      </c>
      <c r="E14" s="329"/>
      <c r="F14" s="329"/>
      <c r="G14" s="329">
        <v>0</v>
      </c>
      <c r="H14" s="329"/>
      <c r="I14" s="329"/>
      <c r="J14" s="329"/>
      <c r="K14" s="329">
        <v>0</v>
      </c>
      <c r="L14" s="329"/>
      <c r="M14" s="329"/>
      <c r="N14" s="329"/>
      <c r="O14" s="329">
        <v>16361</v>
      </c>
      <c r="P14" s="329"/>
      <c r="Q14" s="330"/>
      <c r="R14" s="324">
        <v>16361</v>
      </c>
      <c r="S14" s="325"/>
      <c r="T14" s="325"/>
      <c r="U14" s="324">
        <v>0</v>
      </c>
      <c r="V14" s="325"/>
    </row>
    <row r="16" spans="2:22" ht="33" customHeight="1" thickBot="1" x14ac:dyDescent="0.3">
      <c r="B16" s="288" t="s">
        <v>42</v>
      </c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</row>
    <row r="17" spans="1:22" ht="21" customHeight="1" thickBot="1" x14ac:dyDescent="0.35">
      <c r="B17" s="95" t="s">
        <v>97</v>
      </c>
      <c r="E17" s="292" t="s">
        <v>27</v>
      </c>
      <c r="F17" s="293"/>
      <c r="G17" s="293"/>
      <c r="H17" s="293"/>
      <c r="I17" s="293"/>
      <c r="J17" s="294"/>
      <c r="K17" s="292" t="s">
        <v>28</v>
      </c>
      <c r="L17" s="293"/>
      <c r="M17" s="293"/>
      <c r="N17" s="293"/>
      <c r="O17" s="293"/>
      <c r="P17" s="294"/>
      <c r="Q17" s="292" t="s">
        <v>29</v>
      </c>
      <c r="R17" s="293"/>
      <c r="S17" s="293"/>
      <c r="T17" s="294"/>
      <c r="U17" s="114"/>
      <c r="V17" s="129"/>
    </row>
    <row r="18" spans="1:22" ht="21" customHeight="1" thickBot="1" x14ac:dyDescent="0.35">
      <c r="A18" s="39" t="s">
        <v>21</v>
      </c>
      <c r="B18" s="85" t="s">
        <v>3</v>
      </c>
      <c r="C18" s="66" t="s">
        <v>4</v>
      </c>
      <c r="D18" s="67" t="s">
        <v>24</v>
      </c>
      <c r="E18" s="140" t="s">
        <v>5</v>
      </c>
      <c r="F18" s="141" t="s">
        <v>6</v>
      </c>
      <c r="G18" s="141" t="s">
        <v>7</v>
      </c>
      <c r="H18" s="141" t="s">
        <v>8</v>
      </c>
      <c r="I18" s="141" t="s">
        <v>9</v>
      </c>
      <c r="J18" s="142" t="s">
        <v>10</v>
      </c>
      <c r="K18" s="140" t="s">
        <v>11</v>
      </c>
      <c r="L18" s="141" t="s">
        <v>12</v>
      </c>
      <c r="M18" s="141" t="s">
        <v>13</v>
      </c>
      <c r="N18" s="141" t="s">
        <v>14</v>
      </c>
      <c r="O18" s="141" t="s">
        <v>15</v>
      </c>
      <c r="P18" s="142" t="s">
        <v>16</v>
      </c>
      <c r="Q18" s="140" t="s">
        <v>17</v>
      </c>
      <c r="R18" s="141" t="s">
        <v>18</v>
      </c>
      <c r="S18" s="141" t="s">
        <v>19</v>
      </c>
      <c r="T18" s="142" t="s">
        <v>20</v>
      </c>
      <c r="U18" s="161" t="s">
        <v>22</v>
      </c>
      <c r="V18" s="130" t="s">
        <v>25</v>
      </c>
    </row>
    <row r="19" spans="1:22" ht="21" customHeight="1" x14ac:dyDescent="0.25">
      <c r="A19" s="83">
        <v>1</v>
      </c>
      <c r="B19" s="10" t="s">
        <v>56</v>
      </c>
      <c r="C19" s="55" t="s">
        <v>36</v>
      </c>
      <c r="D19" s="128">
        <v>16</v>
      </c>
      <c r="E19" s="53">
        <v>137</v>
      </c>
      <c r="F19" s="55">
        <v>122</v>
      </c>
      <c r="G19" s="55">
        <v>126</v>
      </c>
      <c r="H19" s="55">
        <v>148</v>
      </c>
      <c r="I19" s="55">
        <v>165</v>
      </c>
      <c r="J19" s="99">
        <v>161</v>
      </c>
      <c r="K19" s="53">
        <v>128</v>
      </c>
      <c r="L19" s="55">
        <v>181</v>
      </c>
      <c r="M19" s="55">
        <v>209</v>
      </c>
      <c r="N19" s="55">
        <v>179</v>
      </c>
      <c r="O19" s="55">
        <v>150</v>
      </c>
      <c r="P19" s="99">
        <v>165</v>
      </c>
      <c r="Q19" s="53">
        <v>180</v>
      </c>
      <c r="R19" s="55">
        <v>172</v>
      </c>
      <c r="S19" s="55">
        <v>169</v>
      </c>
      <c r="T19" s="54">
        <v>147</v>
      </c>
      <c r="U19" s="10">
        <v>2539</v>
      </c>
      <c r="V19" s="131">
        <v>158.6875</v>
      </c>
    </row>
    <row r="20" spans="1:22" ht="21" customHeight="1" x14ac:dyDescent="0.25">
      <c r="A20" s="76">
        <v>2</v>
      </c>
      <c r="B20" s="5" t="s">
        <v>57</v>
      </c>
      <c r="C20" s="19" t="s">
        <v>36</v>
      </c>
      <c r="D20" s="8">
        <v>16</v>
      </c>
      <c r="E20" s="23">
        <v>174</v>
      </c>
      <c r="F20" s="19">
        <v>181</v>
      </c>
      <c r="G20" s="19">
        <v>179</v>
      </c>
      <c r="H20" s="19">
        <v>195</v>
      </c>
      <c r="I20" s="19">
        <v>185</v>
      </c>
      <c r="J20" s="86">
        <v>186</v>
      </c>
      <c r="K20" s="23">
        <v>201</v>
      </c>
      <c r="L20" s="19">
        <v>146</v>
      </c>
      <c r="M20" s="19">
        <v>188</v>
      </c>
      <c r="N20" s="19">
        <v>172</v>
      </c>
      <c r="O20" s="19">
        <v>162</v>
      </c>
      <c r="P20" s="86">
        <v>210</v>
      </c>
      <c r="Q20" s="23">
        <v>128</v>
      </c>
      <c r="R20" s="19">
        <v>148</v>
      </c>
      <c r="S20" s="19">
        <v>132</v>
      </c>
      <c r="T20" s="24">
        <v>169</v>
      </c>
      <c r="U20" s="5">
        <v>2756</v>
      </c>
      <c r="V20" s="132">
        <v>172.25</v>
      </c>
    </row>
    <row r="21" spans="1:22" ht="21" customHeight="1" x14ac:dyDescent="0.25">
      <c r="A21" s="76">
        <v>3</v>
      </c>
      <c r="B21" s="5" t="s">
        <v>113</v>
      </c>
      <c r="C21" s="19" t="s">
        <v>36</v>
      </c>
      <c r="D21" s="8">
        <v>16</v>
      </c>
      <c r="E21" s="23">
        <v>116</v>
      </c>
      <c r="F21" s="19">
        <v>180</v>
      </c>
      <c r="G21" s="19">
        <v>134</v>
      </c>
      <c r="H21" s="19">
        <v>185</v>
      </c>
      <c r="I21" s="19">
        <v>146</v>
      </c>
      <c r="J21" s="86">
        <v>129</v>
      </c>
      <c r="K21" s="23">
        <v>155</v>
      </c>
      <c r="L21" s="19">
        <v>143</v>
      </c>
      <c r="M21" s="19">
        <v>148</v>
      </c>
      <c r="N21" s="19">
        <v>160</v>
      </c>
      <c r="O21" s="19">
        <v>143</v>
      </c>
      <c r="P21" s="86">
        <v>131</v>
      </c>
      <c r="Q21" s="23">
        <v>173</v>
      </c>
      <c r="R21" s="19">
        <v>177</v>
      </c>
      <c r="S21" s="19">
        <v>148</v>
      </c>
      <c r="T21" s="24">
        <v>187</v>
      </c>
      <c r="U21" s="5">
        <v>2455</v>
      </c>
      <c r="V21" s="132">
        <v>153.4375</v>
      </c>
    </row>
    <row r="22" spans="1:22" ht="21" customHeight="1" x14ac:dyDescent="0.25">
      <c r="A22" s="83">
        <v>4</v>
      </c>
      <c r="B22" s="5" t="s">
        <v>78</v>
      </c>
      <c r="C22" s="19" t="s">
        <v>36</v>
      </c>
      <c r="D22" s="8">
        <v>16</v>
      </c>
      <c r="E22" s="23">
        <v>108</v>
      </c>
      <c r="F22" s="19">
        <v>176</v>
      </c>
      <c r="G22" s="19">
        <v>153</v>
      </c>
      <c r="H22" s="19">
        <v>193</v>
      </c>
      <c r="I22" s="19">
        <v>181</v>
      </c>
      <c r="J22" s="86">
        <v>204</v>
      </c>
      <c r="K22" s="23">
        <v>166</v>
      </c>
      <c r="L22" s="19">
        <v>158</v>
      </c>
      <c r="M22" s="19">
        <v>154</v>
      </c>
      <c r="N22" s="19">
        <v>169</v>
      </c>
      <c r="O22" s="19">
        <v>162</v>
      </c>
      <c r="P22" s="86">
        <v>154</v>
      </c>
      <c r="Q22" s="23">
        <v>171</v>
      </c>
      <c r="R22" s="19">
        <v>136</v>
      </c>
      <c r="S22" s="19">
        <v>176</v>
      </c>
      <c r="T22" s="24">
        <v>175</v>
      </c>
      <c r="U22" s="5">
        <v>2636</v>
      </c>
      <c r="V22" s="132">
        <v>164.75</v>
      </c>
    </row>
    <row r="23" spans="1:22" ht="21" customHeight="1" x14ac:dyDescent="0.25">
      <c r="A23" s="76">
        <v>5</v>
      </c>
      <c r="B23" s="5" t="s">
        <v>68</v>
      </c>
      <c r="C23" s="3" t="s">
        <v>0</v>
      </c>
      <c r="D23" s="8">
        <v>16</v>
      </c>
      <c r="E23" s="23">
        <v>158</v>
      </c>
      <c r="F23" s="19">
        <v>171</v>
      </c>
      <c r="G23" s="19">
        <v>144</v>
      </c>
      <c r="H23" s="19">
        <v>193</v>
      </c>
      <c r="I23" s="19">
        <v>158</v>
      </c>
      <c r="J23" s="86">
        <v>181</v>
      </c>
      <c r="K23" s="23">
        <v>168</v>
      </c>
      <c r="L23" s="19">
        <v>203</v>
      </c>
      <c r="M23" s="19">
        <v>181</v>
      </c>
      <c r="N23" s="19">
        <v>188</v>
      </c>
      <c r="O23" s="19">
        <v>175</v>
      </c>
      <c r="P23" s="86">
        <v>156</v>
      </c>
      <c r="Q23" s="23">
        <v>190</v>
      </c>
      <c r="R23" s="19">
        <v>165</v>
      </c>
      <c r="S23" s="19">
        <v>162</v>
      </c>
      <c r="T23" s="24">
        <v>180</v>
      </c>
      <c r="U23" s="5">
        <v>2773</v>
      </c>
      <c r="V23" s="132">
        <v>173.3125</v>
      </c>
    </row>
    <row r="24" spans="1:22" ht="21" customHeight="1" x14ac:dyDescent="0.25">
      <c r="A24" s="76">
        <v>6</v>
      </c>
      <c r="B24" s="5" t="s">
        <v>60</v>
      </c>
      <c r="C24" s="3" t="s">
        <v>0</v>
      </c>
      <c r="D24" s="8">
        <v>16</v>
      </c>
      <c r="E24" s="23">
        <v>188</v>
      </c>
      <c r="F24" s="19">
        <v>156</v>
      </c>
      <c r="G24" s="19">
        <v>155</v>
      </c>
      <c r="H24" s="19">
        <v>153</v>
      </c>
      <c r="I24" s="19">
        <v>208</v>
      </c>
      <c r="J24" s="86">
        <v>165</v>
      </c>
      <c r="K24" s="23">
        <v>175</v>
      </c>
      <c r="L24" s="19">
        <v>172</v>
      </c>
      <c r="M24" s="19">
        <v>133</v>
      </c>
      <c r="N24" s="19">
        <v>161</v>
      </c>
      <c r="O24" s="19">
        <v>159</v>
      </c>
      <c r="P24" s="86">
        <v>128</v>
      </c>
      <c r="Q24" s="23">
        <v>136</v>
      </c>
      <c r="R24" s="19">
        <v>165</v>
      </c>
      <c r="S24" s="19">
        <v>164</v>
      </c>
      <c r="T24" s="24">
        <v>178</v>
      </c>
      <c r="U24" s="5">
        <v>2596</v>
      </c>
      <c r="V24" s="132">
        <v>162.25</v>
      </c>
    </row>
    <row r="25" spans="1:22" ht="21" customHeight="1" x14ac:dyDescent="0.25">
      <c r="A25" s="83">
        <v>7</v>
      </c>
      <c r="B25" s="5" t="s">
        <v>79</v>
      </c>
      <c r="C25" s="3" t="s">
        <v>0</v>
      </c>
      <c r="D25" s="8">
        <v>16</v>
      </c>
      <c r="E25" s="23">
        <v>163</v>
      </c>
      <c r="F25" s="19">
        <v>133</v>
      </c>
      <c r="G25" s="19">
        <v>201</v>
      </c>
      <c r="H25" s="19">
        <v>149</v>
      </c>
      <c r="I25" s="19">
        <v>202</v>
      </c>
      <c r="J25" s="86">
        <v>165</v>
      </c>
      <c r="K25" s="23">
        <v>169</v>
      </c>
      <c r="L25" s="19">
        <v>150</v>
      </c>
      <c r="M25" s="19">
        <v>189</v>
      </c>
      <c r="N25" s="19">
        <v>132</v>
      </c>
      <c r="O25" s="19">
        <v>175</v>
      </c>
      <c r="P25" s="86">
        <v>147</v>
      </c>
      <c r="Q25" s="23">
        <v>161</v>
      </c>
      <c r="R25" s="19">
        <v>137</v>
      </c>
      <c r="S25" s="19">
        <v>170</v>
      </c>
      <c r="T25" s="24">
        <v>197</v>
      </c>
      <c r="U25" s="5">
        <v>2640</v>
      </c>
      <c r="V25" s="132">
        <v>165</v>
      </c>
    </row>
    <row r="26" spans="1:22" ht="21" customHeight="1" x14ac:dyDescent="0.25">
      <c r="A26" s="76">
        <v>8</v>
      </c>
      <c r="B26" s="5" t="s">
        <v>61</v>
      </c>
      <c r="C26" s="3" t="s">
        <v>0</v>
      </c>
      <c r="D26" s="8">
        <v>16</v>
      </c>
      <c r="E26" s="23">
        <v>108</v>
      </c>
      <c r="F26" s="19">
        <v>144</v>
      </c>
      <c r="G26" s="19">
        <v>130</v>
      </c>
      <c r="H26" s="19">
        <v>146</v>
      </c>
      <c r="I26" s="19">
        <v>159</v>
      </c>
      <c r="J26" s="86">
        <v>203</v>
      </c>
      <c r="K26" s="23">
        <v>157</v>
      </c>
      <c r="L26" s="19">
        <v>147</v>
      </c>
      <c r="M26" s="19">
        <v>177</v>
      </c>
      <c r="N26" s="19">
        <v>193</v>
      </c>
      <c r="O26" s="19">
        <v>147</v>
      </c>
      <c r="P26" s="86">
        <v>137</v>
      </c>
      <c r="Q26" s="23">
        <v>163</v>
      </c>
      <c r="R26" s="19">
        <v>190</v>
      </c>
      <c r="S26" s="19">
        <v>157</v>
      </c>
      <c r="T26" s="24">
        <v>170</v>
      </c>
      <c r="U26" s="5">
        <v>2528</v>
      </c>
      <c r="V26" s="132">
        <v>158</v>
      </c>
    </row>
    <row r="27" spans="1:22" ht="21" customHeight="1" x14ac:dyDescent="0.25">
      <c r="A27" s="76">
        <v>9</v>
      </c>
      <c r="B27" s="5" t="s">
        <v>70</v>
      </c>
      <c r="C27" s="3" t="s">
        <v>2</v>
      </c>
      <c r="D27" s="8">
        <v>16</v>
      </c>
      <c r="E27" s="23">
        <v>165</v>
      </c>
      <c r="F27" s="19">
        <v>168</v>
      </c>
      <c r="G27" s="19">
        <v>166</v>
      </c>
      <c r="H27" s="19">
        <v>177</v>
      </c>
      <c r="I27" s="19">
        <v>181</v>
      </c>
      <c r="J27" s="86">
        <v>169</v>
      </c>
      <c r="K27" s="23">
        <v>167</v>
      </c>
      <c r="L27" s="19">
        <v>190</v>
      </c>
      <c r="M27" s="19">
        <v>188</v>
      </c>
      <c r="N27" s="19">
        <v>164</v>
      </c>
      <c r="O27" s="19">
        <v>155</v>
      </c>
      <c r="P27" s="86">
        <v>147</v>
      </c>
      <c r="Q27" s="23">
        <v>120</v>
      </c>
      <c r="R27" s="19">
        <v>151</v>
      </c>
      <c r="S27" s="19">
        <v>198</v>
      </c>
      <c r="T27" s="24">
        <v>213</v>
      </c>
      <c r="U27" s="5">
        <v>2719</v>
      </c>
      <c r="V27" s="132">
        <v>169.9375</v>
      </c>
    </row>
    <row r="28" spans="1:22" ht="21" customHeight="1" x14ac:dyDescent="0.25">
      <c r="A28" s="83">
        <v>10</v>
      </c>
      <c r="B28" s="5" t="s">
        <v>71</v>
      </c>
      <c r="C28" s="3" t="s">
        <v>2</v>
      </c>
      <c r="D28" s="22">
        <v>16</v>
      </c>
      <c r="E28" s="23">
        <v>163</v>
      </c>
      <c r="F28" s="19">
        <v>167</v>
      </c>
      <c r="G28" s="19">
        <v>236</v>
      </c>
      <c r="H28" s="19">
        <v>144</v>
      </c>
      <c r="I28" s="19">
        <v>188</v>
      </c>
      <c r="J28" s="86">
        <v>157</v>
      </c>
      <c r="K28" s="23">
        <v>168</v>
      </c>
      <c r="L28" s="19">
        <v>180</v>
      </c>
      <c r="M28" s="19">
        <v>164</v>
      </c>
      <c r="N28" s="19">
        <v>173</v>
      </c>
      <c r="O28" s="19">
        <v>135</v>
      </c>
      <c r="P28" s="86">
        <v>185</v>
      </c>
      <c r="Q28" s="23">
        <v>154</v>
      </c>
      <c r="R28" s="19">
        <v>179</v>
      </c>
      <c r="S28" s="19">
        <v>186</v>
      </c>
      <c r="T28" s="24">
        <v>153</v>
      </c>
      <c r="U28" s="5">
        <v>2732</v>
      </c>
      <c r="V28" s="132">
        <v>170.75</v>
      </c>
    </row>
    <row r="29" spans="1:22" ht="21" customHeight="1" x14ac:dyDescent="0.25">
      <c r="A29" s="76">
        <v>11</v>
      </c>
      <c r="B29" s="5" t="s">
        <v>72</v>
      </c>
      <c r="C29" s="3" t="s">
        <v>2</v>
      </c>
      <c r="D29" s="22">
        <v>16</v>
      </c>
      <c r="E29" s="23">
        <v>136</v>
      </c>
      <c r="F29" s="19">
        <v>124</v>
      </c>
      <c r="G29" s="19">
        <v>213</v>
      </c>
      <c r="H29" s="19">
        <v>161</v>
      </c>
      <c r="I29" s="19">
        <v>165</v>
      </c>
      <c r="J29" s="86">
        <v>137</v>
      </c>
      <c r="K29" s="23">
        <v>180</v>
      </c>
      <c r="L29" s="19">
        <v>149</v>
      </c>
      <c r="M29" s="19">
        <v>147</v>
      </c>
      <c r="N29" s="19">
        <v>127</v>
      </c>
      <c r="O29" s="19">
        <v>168</v>
      </c>
      <c r="P29" s="86">
        <v>126</v>
      </c>
      <c r="Q29" s="23">
        <v>138</v>
      </c>
      <c r="R29" s="19">
        <v>163</v>
      </c>
      <c r="S29" s="19">
        <v>153</v>
      </c>
      <c r="T29" s="24">
        <v>114</v>
      </c>
      <c r="U29" s="5">
        <v>2401</v>
      </c>
      <c r="V29" s="132">
        <v>150.0625</v>
      </c>
    </row>
    <row r="30" spans="1:22" ht="21" customHeight="1" x14ac:dyDescent="0.25">
      <c r="A30" s="76">
        <v>12</v>
      </c>
      <c r="B30" s="5" t="s">
        <v>73</v>
      </c>
      <c r="C30" s="3" t="s">
        <v>2</v>
      </c>
      <c r="D30" s="22">
        <v>16</v>
      </c>
      <c r="E30" s="23">
        <v>147</v>
      </c>
      <c r="F30" s="19">
        <v>135</v>
      </c>
      <c r="G30" s="19">
        <v>146</v>
      </c>
      <c r="H30" s="19">
        <v>175</v>
      </c>
      <c r="I30" s="19">
        <v>173</v>
      </c>
      <c r="J30" s="86">
        <v>125</v>
      </c>
      <c r="K30" s="23">
        <v>150</v>
      </c>
      <c r="L30" s="19">
        <v>154</v>
      </c>
      <c r="M30" s="19">
        <v>148</v>
      </c>
      <c r="N30" s="19">
        <v>145</v>
      </c>
      <c r="O30" s="19">
        <v>185</v>
      </c>
      <c r="P30" s="86">
        <v>157</v>
      </c>
      <c r="Q30" s="23">
        <v>148</v>
      </c>
      <c r="R30" s="19">
        <v>217</v>
      </c>
      <c r="S30" s="19">
        <v>135</v>
      </c>
      <c r="T30" s="24">
        <v>163</v>
      </c>
      <c r="U30" s="5">
        <v>2503</v>
      </c>
      <c r="V30" s="132">
        <v>156.4375</v>
      </c>
    </row>
    <row r="31" spans="1:22" ht="22.8" customHeight="1" x14ac:dyDescent="0.25">
      <c r="A31" s="83">
        <v>13</v>
      </c>
      <c r="B31" s="5" t="s">
        <v>39</v>
      </c>
      <c r="C31" s="3" t="s">
        <v>37</v>
      </c>
      <c r="D31" s="8">
        <v>16</v>
      </c>
      <c r="E31" s="23">
        <v>169</v>
      </c>
      <c r="F31" s="19">
        <v>143</v>
      </c>
      <c r="G31" s="19">
        <v>166</v>
      </c>
      <c r="H31" s="19">
        <v>151</v>
      </c>
      <c r="I31" s="19">
        <v>164</v>
      </c>
      <c r="J31" s="86">
        <v>151</v>
      </c>
      <c r="K31" s="23">
        <v>143</v>
      </c>
      <c r="L31" s="19">
        <v>157</v>
      </c>
      <c r="M31" s="19">
        <v>184</v>
      </c>
      <c r="N31" s="19">
        <v>147</v>
      </c>
      <c r="O31" s="19">
        <v>149</v>
      </c>
      <c r="P31" s="86">
        <v>190</v>
      </c>
      <c r="Q31" s="23">
        <v>119</v>
      </c>
      <c r="R31" s="19">
        <v>176</v>
      </c>
      <c r="S31" s="19">
        <v>151</v>
      </c>
      <c r="T31" s="24">
        <v>183</v>
      </c>
      <c r="U31" s="5">
        <v>2543</v>
      </c>
      <c r="V31" s="132">
        <v>158.9375</v>
      </c>
    </row>
    <row r="32" spans="1:22" ht="25.2" customHeight="1" thickBot="1" x14ac:dyDescent="0.3">
      <c r="A32" s="76">
        <v>14</v>
      </c>
      <c r="B32" s="6" t="s">
        <v>80</v>
      </c>
      <c r="C32" s="7" t="s">
        <v>37</v>
      </c>
      <c r="D32" s="9">
        <v>16</v>
      </c>
      <c r="E32" s="26">
        <v>141</v>
      </c>
      <c r="F32" s="27">
        <v>160</v>
      </c>
      <c r="G32" s="27">
        <v>144</v>
      </c>
      <c r="H32" s="27">
        <v>132</v>
      </c>
      <c r="I32" s="27">
        <v>167</v>
      </c>
      <c r="J32" s="87">
        <v>147</v>
      </c>
      <c r="K32" s="26">
        <v>163</v>
      </c>
      <c r="L32" s="27">
        <v>181</v>
      </c>
      <c r="M32" s="27">
        <v>188</v>
      </c>
      <c r="N32" s="27">
        <v>177</v>
      </c>
      <c r="O32" s="27">
        <v>154</v>
      </c>
      <c r="P32" s="87">
        <v>143</v>
      </c>
      <c r="Q32" s="26">
        <v>146</v>
      </c>
      <c r="R32" s="27">
        <v>158</v>
      </c>
      <c r="S32" s="27">
        <v>120</v>
      </c>
      <c r="T32" s="28">
        <v>175</v>
      </c>
      <c r="U32" s="6">
        <v>2496</v>
      </c>
      <c r="V32" s="133">
        <v>156</v>
      </c>
    </row>
    <row r="33" spans="1:24" ht="21" customHeight="1" thickBot="1" x14ac:dyDescent="0.3">
      <c r="V33" s="134"/>
    </row>
    <row r="34" spans="1:24" ht="21" customHeight="1" thickBot="1" x14ac:dyDescent="0.35">
      <c r="A34" s="31"/>
      <c r="B34" s="39" t="s">
        <v>98</v>
      </c>
      <c r="C34" s="30"/>
      <c r="D34" s="17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135"/>
    </row>
    <row r="35" spans="1:24" ht="21" customHeight="1" x14ac:dyDescent="0.25">
      <c r="A35" s="100">
        <v>1</v>
      </c>
      <c r="B35" s="3" t="s">
        <v>65</v>
      </c>
      <c r="C35" s="19" t="s">
        <v>36</v>
      </c>
      <c r="D35" s="100">
        <v>16</v>
      </c>
      <c r="E35" s="57">
        <v>186</v>
      </c>
      <c r="F35" s="55">
        <v>138</v>
      </c>
      <c r="G35" s="55">
        <v>232</v>
      </c>
      <c r="H35" s="55">
        <v>176</v>
      </c>
      <c r="I35" s="55">
        <v>202</v>
      </c>
      <c r="J35" s="99">
        <v>210</v>
      </c>
      <c r="K35" s="97">
        <v>193</v>
      </c>
      <c r="L35" s="61">
        <v>180</v>
      </c>
      <c r="M35" s="61">
        <v>177</v>
      </c>
      <c r="N35" s="61">
        <v>171</v>
      </c>
      <c r="O35" s="61">
        <v>202</v>
      </c>
      <c r="P35" s="98">
        <v>177</v>
      </c>
      <c r="Q35" s="53">
        <v>170</v>
      </c>
      <c r="R35" s="55">
        <v>147</v>
      </c>
      <c r="S35" s="55">
        <v>174</v>
      </c>
      <c r="T35" s="54">
        <v>169</v>
      </c>
      <c r="U35" s="58">
        <v>2904</v>
      </c>
      <c r="V35" s="131">
        <v>181.5</v>
      </c>
    </row>
    <row r="36" spans="1:24" ht="21" customHeight="1" x14ac:dyDescent="0.25">
      <c r="A36" s="76">
        <v>2</v>
      </c>
      <c r="B36" s="3" t="s">
        <v>66</v>
      </c>
      <c r="C36" s="19" t="s">
        <v>36</v>
      </c>
      <c r="D36" s="76">
        <v>16</v>
      </c>
      <c r="E36" s="20">
        <v>177</v>
      </c>
      <c r="F36" s="19">
        <v>183</v>
      </c>
      <c r="G36" s="19">
        <v>166</v>
      </c>
      <c r="H36" s="19">
        <v>176</v>
      </c>
      <c r="I36" s="19">
        <v>144</v>
      </c>
      <c r="J36" s="86">
        <v>157</v>
      </c>
      <c r="K36" s="23">
        <v>158</v>
      </c>
      <c r="L36" s="19">
        <v>147</v>
      </c>
      <c r="M36" s="19">
        <v>157</v>
      </c>
      <c r="N36" s="19">
        <v>149</v>
      </c>
      <c r="O36" s="19">
        <v>191</v>
      </c>
      <c r="P36" s="24">
        <v>158</v>
      </c>
      <c r="Q36" s="23">
        <v>193</v>
      </c>
      <c r="R36" s="19">
        <v>158</v>
      </c>
      <c r="S36" s="19">
        <v>158</v>
      </c>
      <c r="T36" s="24">
        <v>152</v>
      </c>
      <c r="U36" s="4">
        <v>2624</v>
      </c>
      <c r="V36" s="132">
        <v>164</v>
      </c>
      <c r="X36" s="212"/>
    </row>
    <row r="37" spans="1:24" ht="21" customHeight="1" x14ac:dyDescent="0.25">
      <c r="A37" s="76">
        <v>3</v>
      </c>
      <c r="B37" s="3" t="s">
        <v>67</v>
      </c>
      <c r="C37" s="19" t="s">
        <v>36</v>
      </c>
      <c r="D37" s="76">
        <v>16</v>
      </c>
      <c r="E37" s="20">
        <v>237</v>
      </c>
      <c r="F37" s="19">
        <v>202</v>
      </c>
      <c r="G37" s="19">
        <v>152</v>
      </c>
      <c r="H37" s="19">
        <v>172</v>
      </c>
      <c r="I37" s="19">
        <v>183</v>
      </c>
      <c r="J37" s="86">
        <v>165</v>
      </c>
      <c r="K37" s="23">
        <v>137</v>
      </c>
      <c r="L37" s="19">
        <v>214</v>
      </c>
      <c r="M37" s="19">
        <v>159</v>
      </c>
      <c r="N37" s="19">
        <v>211</v>
      </c>
      <c r="O37" s="19">
        <v>174</v>
      </c>
      <c r="P37" s="24">
        <v>235</v>
      </c>
      <c r="Q37" s="23">
        <v>188</v>
      </c>
      <c r="R37" s="19">
        <v>186</v>
      </c>
      <c r="S37" s="19">
        <v>170</v>
      </c>
      <c r="T37" s="24">
        <v>164</v>
      </c>
      <c r="U37" s="4">
        <v>2949</v>
      </c>
      <c r="V37" s="132">
        <v>184.3125</v>
      </c>
      <c r="X37" s="212"/>
    </row>
    <row r="38" spans="1:24" ht="21" customHeight="1" x14ac:dyDescent="0.25">
      <c r="A38" s="77">
        <v>4</v>
      </c>
      <c r="B38" s="3" t="s">
        <v>59</v>
      </c>
      <c r="C38" s="19" t="s">
        <v>36</v>
      </c>
      <c r="D38" s="76">
        <v>16</v>
      </c>
      <c r="E38" s="20">
        <v>184</v>
      </c>
      <c r="F38" s="19">
        <v>177</v>
      </c>
      <c r="G38" s="19">
        <v>143</v>
      </c>
      <c r="H38" s="19">
        <v>179</v>
      </c>
      <c r="I38" s="19">
        <v>159</v>
      </c>
      <c r="J38" s="86">
        <v>236</v>
      </c>
      <c r="K38" s="23">
        <v>160</v>
      </c>
      <c r="L38" s="19">
        <v>171</v>
      </c>
      <c r="M38" s="19">
        <v>179</v>
      </c>
      <c r="N38" s="19">
        <v>192</v>
      </c>
      <c r="O38" s="19">
        <v>189</v>
      </c>
      <c r="P38" s="24">
        <v>188</v>
      </c>
      <c r="Q38" s="23">
        <v>209</v>
      </c>
      <c r="R38" s="19">
        <v>192</v>
      </c>
      <c r="S38" s="19">
        <v>170</v>
      </c>
      <c r="T38" s="24">
        <v>147</v>
      </c>
      <c r="U38" s="4">
        <v>2875</v>
      </c>
      <c r="V38" s="132">
        <v>179.6875</v>
      </c>
      <c r="X38" s="212"/>
    </row>
    <row r="39" spans="1:24" ht="21" customHeight="1" x14ac:dyDescent="0.25">
      <c r="A39" s="77">
        <v>5</v>
      </c>
      <c r="B39" s="3" t="s">
        <v>62</v>
      </c>
      <c r="C39" s="3" t="s">
        <v>0</v>
      </c>
      <c r="D39" s="76">
        <v>16</v>
      </c>
      <c r="E39" s="20">
        <v>196</v>
      </c>
      <c r="F39" s="19">
        <v>190</v>
      </c>
      <c r="G39" s="19">
        <v>139</v>
      </c>
      <c r="H39" s="19">
        <v>213</v>
      </c>
      <c r="I39" s="19">
        <v>206</v>
      </c>
      <c r="J39" s="86">
        <v>192</v>
      </c>
      <c r="K39" s="23">
        <v>169</v>
      </c>
      <c r="L39" s="19">
        <v>212</v>
      </c>
      <c r="M39" s="19">
        <v>180</v>
      </c>
      <c r="N39" s="19">
        <v>195</v>
      </c>
      <c r="O39" s="19">
        <v>235</v>
      </c>
      <c r="P39" s="24">
        <v>247</v>
      </c>
      <c r="Q39" s="23">
        <v>187</v>
      </c>
      <c r="R39" s="19">
        <v>214</v>
      </c>
      <c r="S39" s="19">
        <v>194</v>
      </c>
      <c r="T39" s="24">
        <v>203</v>
      </c>
      <c r="U39" s="4">
        <v>3172</v>
      </c>
      <c r="V39" s="132">
        <v>198.25</v>
      </c>
      <c r="X39" s="212"/>
    </row>
    <row r="40" spans="1:24" ht="21" customHeight="1" x14ac:dyDescent="0.25">
      <c r="A40" s="77">
        <v>6</v>
      </c>
      <c r="B40" s="3" t="s">
        <v>63</v>
      </c>
      <c r="C40" s="3" t="s">
        <v>0</v>
      </c>
      <c r="D40" s="76">
        <v>16</v>
      </c>
      <c r="E40" s="20">
        <v>123</v>
      </c>
      <c r="F40" s="19">
        <v>221</v>
      </c>
      <c r="G40" s="19">
        <v>208</v>
      </c>
      <c r="H40" s="19">
        <v>150</v>
      </c>
      <c r="I40" s="19">
        <v>167</v>
      </c>
      <c r="J40" s="86">
        <v>179</v>
      </c>
      <c r="K40" s="23">
        <v>165</v>
      </c>
      <c r="L40" s="19">
        <v>138</v>
      </c>
      <c r="M40" s="19">
        <v>217</v>
      </c>
      <c r="N40" s="19">
        <v>148</v>
      </c>
      <c r="O40" s="19">
        <v>159</v>
      </c>
      <c r="P40" s="24">
        <v>191</v>
      </c>
      <c r="Q40" s="23">
        <v>170</v>
      </c>
      <c r="R40" s="19">
        <v>175</v>
      </c>
      <c r="S40" s="19">
        <v>147</v>
      </c>
      <c r="T40" s="24">
        <v>128</v>
      </c>
      <c r="U40" s="4">
        <v>2686</v>
      </c>
      <c r="V40" s="132">
        <v>167.875</v>
      </c>
      <c r="X40" s="212"/>
    </row>
    <row r="41" spans="1:24" ht="21" customHeight="1" x14ac:dyDescent="0.25">
      <c r="A41" s="77">
        <v>7</v>
      </c>
      <c r="B41" s="3" t="s">
        <v>64</v>
      </c>
      <c r="C41" s="3" t="s">
        <v>0</v>
      </c>
      <c r="D41" s="76">
        <v>16</v>
      </c>
      <c r="E41" s="20">
        <v>155</v>
      </c>
      <c r="F41" s="19">
        <v>167</v>
      </c>
      <c r="G41" s="19">
        <v>202</v>
      </c>
      <c r="H41" s="19">
        <v>169</v>
      </c>
      <c r="I41" s="19">
        <v>202</v>
      </c>
      <c r="J41" s="86">
        <v>202</v>
      </c>
      <c r="K41" s="23">
        <v>167</v>
      </c>
      <c r="L41" s="19">
        <v>190</v>
      </c>
      <c r="M41" s="19">
        <v>156</v>
      </c>
      <c r="N41" s="19">
        <v>161</v>
      </c>
      <c r="O41" s="19">
        <v>182</v>
      </c>
      <c r="P41" s="24">
        <v>176</v>
      </c>
      <c r="Q41" s="23">
        <v>215</v>
      </c>
      <c r="R41" s="19">
        <v>177</v>
      </c>
      <c r="S41" s="19">
        <v>182</v>
      </c>
      <c r="T41" s="24">
        <v>182</v>
      </c>
      <c r="U41" s="4">
        <v>2885</v>
      </c>
      <c r="V41" s="132">
        <v>180.3125</v>
      </c>
      <c r="X41" s="212"/>
    </row>
    <row r="42" spans="1:24" ht="21" customHeight="1" x14ac:dyDescent="0.25">
      <c r="A42" s="77">
        <v>8</v>
      </c>
      <c r="B42" s="3" t="s">
        <v>102</v>
      </c>
      <c r="C42" s="3" t="s">
        <v>0</v>
      </c>
      <c r="D42" s="76">
        <v>16</v>
      </c>
      <c r="E42" s="20">
        <v>149</v>
      </c>
      <c r="F42" s="19">
        <v>137</v>
      </c>
      <c r="G42" s="19">
        <v>187</v>
      </c>
      <c r="H42" s="19">
        <v>158</v>
      </c>
      <c r="I42" s="19">
        <v>162</v>
      </c>
      <c r="J42" s="86">
        <v>163</v>
      </c>
      <c r="K42" s="23">
        <v>195</v>
      </c>
      <c r="L42" s="19">
        <v>169</v>
      </c>
      <c r="M42" s="19">
        <v>156</v>
      </c>
      <c r="N42" s="19">
        <v>183</v>
      </c>
      <c r="O42" s="19">
        <v>154</v>
      </c>
      <c r="P42" s="24">
        <v>127</v>
      </c>
      <c r="Q42" s="23">
        <v>154</v>
      </c>
      <c r="R42" s="19">
        <v>153</v>
      </c>
      <c r="S42" s="19">
        <v>178</v>
      </c>
      <c r="T42" s="24">
        <v>139</v>
      </c>
      <c r="U42" s="4">
        <v>2564</v>
      </c>
      <c r="V42" s="132">
        <v>160.25</v>
      </c>
      <c r="X42" s="212"/>
    </row>
    <row r="43" spans="1:24" ht="21" customHeight="1" x14ac:dyDescent="0.25">
      <c r="A43" s="77">
        <v>9</v>
      </c>
      <c r="B43" s="3" t="s">
        <v>53</v>
      </c>
      <c r="C43" s="19" t="s">
        <v>1</v>
      </c>
      <c r="D43" s="76">
        <v>16</v>
      </c>
      <c r="E43" s="20">
        <v>140</v>
      </c>
      <c r="F43" s="19">
        <v>164</v>
      </c>
      <c r="G43" s="19">
        <v>178</v>
      </c>
      <c r="H43" s="19">
        <v>157</v>
      </c>
      <c r="I43" s="19">
        <v>176</v>
      </c>
      <c r="J43" s="86">
        <v>176</v>
      </c>
      <c r="K43" s="23">
        <v>158</v>
      </c>
      <c r="L43" s="19">
        <v>168</v>
      </c>
      <c r="M43" s="19">
        <v>176</v>
      </c>
      <c r="N43" s="19">
        <v>182</v>
      </c>
      <c r="O43" s="19">
        <v>165</v>
      </c>
      <c r="P43" s="24">
        <v>170</v>
      </c>
      <c r="Q43" s="23">
        <v>145</v>
      </c>
      <c r="R43" s="19">
        <v>188</v>
      </c>
      <c r="S43" s="19">
        <v>173</v>
      </c>
      <c r="T43" s="24">
        <v>193</v>
      </c>
      <c r="U43" s="4">
        <v>2709</v>
      </c>
      <c r="V43" s="132">
        <v>169.3125</v>
      </c>
      <c r="X43" s="212"/>
    </row>
    <row r="44" spans="1:24" ht="21" customHeight="1" thickBot="1" x14ac:dyDescent="0.3">
      <c r="A44" s="77">
        <v>10</v>
      </c>
      <c r="B44" s="3" t="s">
        <v>54</v>
      </c>
      <c r="C44" s="19" t="s">
        <v>1</v>
      </c>
      <c r="D44" s="76">
        <v>16</v>
      </c>
      <c r="E44" s="20">
        <v>157</v>
      </c>
      <c r="F44" s="19">
        <v>179</v>
      </c>
      <c r="G44" s="19">
        <v>149</v>
      </c>
      <c r="H44" s="19">
        <v>176</v>
      </c>
      <c r="I44" s="19">
        <v>149</v>
      </c>
      <c r="J44" s="86">
        <v>209</v>
      </c>
      <c r="K44" s="23">
        <v>180</v>
      </c>
      <c r="L44" s="19">
        <v>195</v>
      </c>
      <c r="M44" s="19">
        <v>149</v>
      </c>
      <c r="N44" s="19">
        <v>179</v>
      </c>
      <c r="O44" s="19">
        <v>201</v>
      </c>
      <c r="P44" s="24">
        <v>129</v>
      </c>
      <c r="Q44" s="23">
        <v>192</v>
      </c>
      <c r="R44" s="19">
        <v>184</v>
      </c>
      <c r="S44" s="19">
        <v>138</v>
      </c>
      <c r="T44" s="24">
        <v>158</v>
      </c>
      <c r="U44" s="4">
        <v>2724</v>
      </c>
      <c r="V44" s="132">
        <v>170.25</v>
      </c>
      <c r="X44" s="212"/>
    </row>
    <row r="45" spans="1:24" ht="21" customHeight="1" x14ac:dyDescent="0.25">
      <c r="A45" s="77">
        <v>11</v>
      </c>
      <c r="B45" s="187" t="s">
        <v>45</v>
      </c>
      <c r="C45" s="19" t="s">
        <v>1</v>
      </c>
      <c r="D45" s="76">
        <v>16</v>
      </c>
      <c r="E45" s="20">
        <v>173</v>
      </c>
      <c r="F45" s="19">
        <v>169</v>
      </c>
      <c r="G45" s="19">
        <v>184</v>
      </c>
      <c r="H45" s="19">
        <v>165</v>
      </c>
      <c r="I45" s="19">
        <v>147</v>
      </c>
      <c r="J45" s="86">
        <v>164</v>
      </c>
      <c r="K45" s="23">
        <v>166</v>
      </c>
      <c r="L45" s="19">
        <v>179</v>
      </c>
      <c r="M45" s="19">
        <v>181</v>
      </c>
      <c r="N45" s="19">
        <v>178</v>
      </c>
      <c r="O45" s="19">
        <v>176</v>
      </c>
      <c r="P45" s="24">
        <v>171</v>
      </c>
      <c r="Q45" s="23">
        <v>152</v>
      </c>
      <c r="R45" s="19">
        <v>214</v>
      </c>
      <c r="S45" s="19">
        <v>153</v>
      </c>
      <c r="T45" s="24">
        <v>195</v>
      </c>
      <c r="U45" s="4">
        <v>2767</v>
      </c>
      <c r="V45" s="132">
        <v>172.9375</v>
      </c>
      <c r="X45" s="212"/>
    </row>
    <row r="46" spans="1:24" ht="21" customHeight="1" x14ac:dyDescent="0.25">
      <c r="A46" s="77">
        <v>12</v>
      </c>
      <c r="B46" s="3" t="s">
        <v>69</v>
      </c>
      <c r="C46" s="19" t="s">
        <v>1</v>
      </c>
      <c r="D46" s="76">
        <v>16</v>
      </c>
      <c r="E46" s="20">
        <v>185</v>
      </c>
      <c r="F46" s="19">
        <v>148</v>
      </c>
      <c r="G46" s="19">
        <v>173</v>
      </c>
      <c r="H46" s="19">
        <v>158</v>
      </c>
      <c r="I46" s="19">
        <v>124</v>
      </c>
      <c r="J46" s="86">
        <v>168</v>
      </c>
      <c r="K46" s="23">
        <v>133</v>
      </c>
      <c r="L46" s="19">
        <v>148</v>
      </c>
      <c r="M46" s="19">
        <v>197</v>
      </c>
      <c r="N46" s="19">
        <v>198</v>
      </c>
      <c r="O46" s="19">
        <v>160</v>
      </c>
      <c r="P46" s="24">
        <v>211</v>
      </c>
      <c r="Q46" s="23">
        <v>190</v>
      </c>
      <c r="R46" s="19">
        <v>209</v>
      </c>
      <c r="S46" s="19">
        <v>167</v>
      </c>
      <c r="T46" s="24">
        <v>192</v>
      </c>
      <c r="U46" s="4">
        <v>2761</v>
      </c>
      <c r="V46" s="132">
        <v>172.5625</v>
      </c>
      <c r="X46" s="212"/>
    </row>
    <row r="47" spans="1:24" ht="21" customHeight="1" x14ac:dyDescent="0.25">
      <c r="A47" s="77">
        <v>13</v>
      </c>
      <c r="B47" s="3" t="s">
        <v>74</v>
      </c>
      <c r="C47" s="19" t="s">
        <v>2</v>
      </c>
      <c r="D47" s="76">
        <v>16</v>
      </c>
      <c r="E47" s="20">
        <v>146</v>
      </c>
      <c r="F47" s="19">
        <v>178</v>
      </c>
      <c r="G47" s="19">
        <v>151</v>
      </c>
      <c r="H47" s="19">
        <v>180</v>
      </c>
      <c r="I47" s="19">
        <v>156</v>
      </c>
      <c r="J47" s="86">
        <v>147</v>
      </c>
      <c r="K47" s="23">
        <v>179</v>
      </c>
      <c r="L47" s="19">
        <v>179</v>
      </c>
      <c r="M47" s="19">
        <v>181</v>
      </c>
      <c r="N47" s="19">
        <v>221</v>
      </c>
      <c r="O47" s="19">
        <v>191</v>
      </c>
      <c r="P47" s="24">
        <v>189</v>
      </c>
      <c r="Q47" s="23">
        <v>180</v>
      </c>
      <c r="R47" s="19">
        <v>212</v>
      </c>
      <c r="S47" s="19">
        <v>190</v>
      </c>
      <c r="T47" s="24">
        <v>158</v>
      </c>
      <c r="U47" s="4">
        <v>2838</v>
      </c>
      <c r="V47" s="132">
        <v>177.375</v>
      </c>
      <c r="X47" s="213"/>
    </row>
    <row r="48" spans="1:24" ht="21" customHeight="1" x14ac:dyDescent="0.25">
      <c r="A48" s="77">
        <v>14</v>
      </c>
      <c r="B48" s="3" t="s">
        <v>75</v>
      </c>
      <c r="C48" s="19" t="s">
        <v>2</v>
      </c>
      <c r="D48" s="76">
        <v>16</v>
      </c>
      <c r="E48" s="20">
        <v>186</v>
      </c>
      <c r="F48" s="19">
        <v>168</v>
      </c>
      <c r="G48" s="19">
        <v>209</v>
      </c>
      <c r="H48" s="19">
        <v>191</v>
      </c>
      <c r="I48" s="19">
        <v>172</v>
      </c>
      <c r="J48" s="86">
        <v>210</v>
      </c>
      <c r="K48" s="23">
        <v>163</v>
      </c>
      <c r="L48" s="19">
        <v>152</v>
      </c>
      <c r="M48" s="19">
        <v>168</v>
      </c>
      <c r="N48" s="19">
        <v>204</v>
      </c>
      <c r="O48" s="19">
        <v>194</v>
      </c>
      <c r="P48" s="24">
        <v>211</v>
      </c>
      <c r="Q48" s="23">
        <v>148</v>
      </c>
      <c r="R48" s="19">
        <v>205</v>
      </c>
      <c r="S48" s="19">
        <v>181</v>
      </c>
      <c r="T48" s="24">
        <v>196</v>
      </c>
      <c r="U48" s="4">
        <v>2958</v>
      </c>
      <c r="V48" s="132">
        <v>184.875</v>
      </c>
    </row>
    <row r="49" spans="1:22" ht="21" customHeight="1" x14ac:dyDescent="0.25">
      <c r="A49" s="77">
        <v>15</v>
      </c>
      <c r="B49" s="3" t="s">
        <v>76</v>
      </c>
      <c r="C49" s="19" t="s">
        <v>2</v>
      </c>
      <c r="D49" s="76">
        <v>16</v>
      </c>
      <c r="E49" s="20">
        <v>180</v>
      </c>
      <c r="F49" s="19">
        <v>123</v>
      </c>
      <c r="G49" s="19">
        <v>165</v>
      </c>
      <c r="H49" s="19">
        <v>169</v>
      </c>
      <c r="I49" s="19">
        <v>190</v>
      </c>
      <c r="J49" s="86">
        <v>170</v>
      </c>
      <c r="K49" s="23">
        <v>173</v>
      </c>
      <c r="L49" s="19">
        <v>167</v>
      </c>
      <c r="M49" s="19">
        <v>164</v>
      </c>
      <c r="N49" s="19">
        <v>178</v>
      </c>
      <c r="O49" s="19">
        <v>182</v>
      </c>
      <c r="P49" s="24">
        <v>165</v>
      </c>
      <c r="Q49" s="23">
        <v>175</v>
      </c>
      <c r="R49" s="19">
        <v>223</v>
      </c>
      <c r="S49" s="19">
        <v>216</v>
      </c>
      <c r="T49" s="24">
        <v>142</v>
      </c>
      <c r="U49" s="4">
        <v>2782</v>
      </c>
      <c r="V49" s="132">
        <v>173.875</v>
      </c>
    </row>
    <row r="50" spans="1:22" ht="21" customHeight="1" x14ac:dyDescent="0.25">
      <c r="A50" s="77">
        <v>16</v>
      </c>
      <c r="B50" s="3" t="s">
        <v>77</v>
      </c>
      <c r="C50" s="19" t="s">
        <v>2</v>
      </c>
      <c r="D50" s="76">
        <v>16</v>
      </c>
      <c r="E50" s="20">
        <v>171</v>
      </c>
      <c r="F50" s="19">
        <v>188</v>
      </c>
      <c r="G50" s="19">
        <v>159</v>
      </c>
      <c r="H50" s="19">
        <v>155</v>
      </c>
      <c r="I50" s="19">
        <v>140</v>
      </c>
      <c r="J50" s="86">
        <v>152</v>
      </c>
      <c r="K50" s="23">
        <v>221</v>
      </c>
      <c r="L50" s="19">
        <v>170</v>
      </c>
      <c r="M50" s="19">
        <v>193</v>
      </c>
      <c r="N50" s="19">
        <v>135</v>
      </c>
      <c r="O50" s="19">
        <v>209</v>
      </c>
      <c r="P50" s="24">
        <v>169</v>
      </c>
      <c r="Q50" s="23">
        <v>193</v>
      </c>
      <c r="R50" s="19">
        <v>180</v>
      </c>
      <c r="S50" s="19">
        <v>186</v>
      </c>
      <c r="T50" s="24">
        <v>167</v>
      </c>
      <c r="U50" s="4">
        <v>2788</v>
      </c>
      <c r="V50" s="132">
        <v>174.25</v>
      </c>
    </row>
    <row r="51" spans="1:22" ht="21" customHeight="1" x14ac:dyDescent="0.25">
      <c r="A51" s="77">
        <v>17</v>
      </c>
      <c r="B51" s="3" t="s">
        <v>115</v>
      </c>
      <c r="C51" s="19" t="s">
        <v>37</v>
      </c>
      <c r="D51" s="76">
        <v>16</v>
      </c>
      <c r="E51" s="20">
        <v>162</v>
      </c>
      <c r="F51" s="19">
        <v>183</v>
      </c>
      <c r="G51" s="19">
        <v>167</v>
      </c>
      <c r="H51" s="19">
        <v>149</v>
      </c>
      <c r="I51" s="19">
        <v>179</v>
      </c>
      <c r="J51" s="86">
        <v>149</v>
      </c>
      <c r="K51" s="23">
        <v>153</v>
      </c>
      <c r="L51" s="19">
        <v>154</v>
      </c>
      <c r="M51" s="19">
        <v>195</v>
      </c>
      <c r="N51" s="19">
        <v>151</v>
      </c>
      <c r="O51" s="19">
        <v>213</v>
      </c>
      <c r="P51" s="24">
        <v>133</v>
      </c>
      <c r="Q51" s="23">
        <v>140</v>
      </c>
      <c r="R51" s="19">
        <v>172</v>
      </c>
      <c r="S51" s="19">
        <v>157</v>
      </c>
      <c r="T51" s="24">
        <v>160</v>
      </c>
      <c r="U51" s="4">
        <v>2617</v>
      </c>
      <c r="V51" s="132">
        <v>163.5625</v>
      </c>
    </row>
    <row r="52" spans="1:22" ht="21" customHeight="1" x14ac:dyDescent="0.25">
      <c r="A52" s="77">
        <v>18</v>
      </c>
      <c r="B52" s="3" t="s">
        <v>55</v>
      </c>
      <c r="C52" s="19" t="s">
        <v>37</v>
      </c>
      <c r="D52" s="76">
        <v>16</v>
      </c>
      <c r="E52" s="20">
        <v>167</v>
      </c>
      <c r="F52" s="19">
        <v>175</v>
      </c>
      <c r="G52" s="19">
        <v>147</v>
      </c>
      <c r="H52" s="19">
        <v>208</v>
      </c>
      <c r="I52" s="19">
        <v>174</v>
      </c>
      <c r="J52" s="86">
        <v>127</v>
      </c>
      <c r="K52" s="23">
        <v>163</v>
      </c>
      <c r="L52" s="19">
        <v>136</v>
      </c>
      <c r="M52" s="19">
        <v>137</v>
      </c>
      <c r="N52" s="19">
        <v>159</v>
      </c>
      <c r="O52" s="19">
        <v>176</v>
      </c>
      <c r="P52" s="24">
        <v>193</v>
      </c>
      <c r="Q52" s="23">
        <v>132</v>
      </c>
      <c r="R52" s="19">
        <v>169</v>
      </c>
      <c r="S52" s="19">
        <v>165</v>
      </c>
      <c r="T52" s="24">
        <v>169</v>
      </c>
      <c r="U52" s="4">
        <v>2597</v>
      </c>
      <c r="V52" s="132">
        <v>162.3125</v>
      </c>
    </row>
    <row r="53" spans="1:22" ht="21" customHeight="1" x14ac:dyDescent="0.25">
      <c r="A53" s="77">
        <v>19</v>
      </c>
      <c r="B53" s="3" t="s">
        <v>114</v>
      </c>
      <c r="C53" s="19" t="s">
        <v>37</v>
      </c>
      <c r="D53" s="76">
        <v>16</v>
      </c>
      <c r="E53" s="20">
        <v>170</v>
      </c>
      <c r="F53" s="19">
        <v>177</v>
      </c>
      <c r="G53" s="19">
        <v>193</v>
      </c>
      <c r="H53" s="19">
        <v>207</v>
      </c>
      <c r="I53" s="19">
        <v>179</v>
      </c>
      <c r="J53" s="86">
        <v>199</v>
      </c>
      <c r="K53" s="23">
        <v>192</v>
      </c>
      <c r="L53" s="19">
        <v>191</v>
      </c>
      <c r="M53" s="19">
        <v>188</v>
      </c>
      <c r="N53" s="19">
        <v>168</v>
      </c>
      <c r="O53" s="19">
        <v>191</v>
      </c>
      <c r="P53" s="24">
        <v>167</v>
      </c>
      <c r="Q53" s="23">
        <v>197</v>
      </c>
      <c r="R53" s="19">
        <v>196</v>
      </c>
      <c r="S53" s="19">
        <v>209</v>
      </c>
      <c r="T53" s="24">
        <v>159</v>
      </c>
      <c r="U53" s="4">
        <v>2983</v>
      </c>
      <c r="V53" s="132">
        <v>186.4375</v>
      </c>
    </row>
    <row r="54" spans="1:22" ht="21" customHeight="1" x14ac:dyDescent="0.25">
      <c r="A54" s="77">
        <v>20</v>
      </c>
      <c r="B54" s="3" t="s">
        <v>118</v>
      </c>
      <c r="C54" s="19" t="s">
        <v>37</v>
      </c>
      <c r="D54" s="76">
        <v>16</v>
      </c>
      <c r="E54" s="20">
        <v>255</v>
      </c>
      <c r="F54" s="19">
        <v>189</v>
      </c>
      <c r="G54" s="19">
        <v>213</v>
      </c>
      <c r="H54" s="19">
        <v>192</v>
      </c>
      <c r="I54" s="19">
        <v>165</v>
      </c>
      <c r="J54" s="86">
        <v>138</v>
      </c>
      <c r="K54" s="23">
        <v>205</v>
      </c>
      <c r="L54" s="19">
        <v>179</v>
      </c>
      <c r="M54" s="19">
        <v>201</v>
      </c>
      <c r="N54" s="19">
        <v>234</v>
      </c>
      <c r="O54" s="19">
        <v>159</v>
      </c>
      <c r="P54" s="24">
        <v>190</v>
      </c>
      <c r="Q54" s="23">
        <v>167</v>
      </c>
      <c r="R54" s="19">
        <v>231</v>
      </c>
      <c r="S54" s="19">
        <v>172</v>
      </c>
      <c r="T54" s="24">
        <v>235</v>
      </c>
      <c r="U54" s="4">
        <v>3125</v>
      </c>
      <c r="V54" s="132">
        <v>195.3125</v>
      </c>
    </row>
    <row r="55" spans="1:22" ht="21" customHeight="1" thickBot="1" x14ac:dyDescent="0.3">
      <c r="V55" s="134"/>
    </row>
    <row r="56" spans="1:22" ht="21" customHeight="1" thickBot="1" x14ac:dyDescent="0.35">
      <c r="A56" s="30"/>
      <c r="B56" s="60" t="s">
        <v>81</v>
      </c>
      <c r="V56" s="134"/>
    </row>
    <row r="57" spans="1:22" ht="21" customHeight="1" x14ac:dyDescent="0.25">
      <c r="A57" s="94">
        <v>1</v>
      </c>
      <c r="B57" s="174" t="s">
        <v>82</v>
      </c>
      <c r="C57" s="175" t="s">
        <v>1</v>
      </c>
      <c r="D57" s="171">
        <v>16</v>
      </c>
      <c r="E57" s="53">
        <v>151</v>
      </c>
      <c r="F57" s="55">
        <v>148</v>
      </c>
      <c r="G57" s="55">
        <v>181</v>
      </c>
      <c r="H57" s="55">
        <v>126</v>
      </c>
      <c r="I57" s="55">
        <v>163</v>
      </c>
      <c r="J57" s="99">
        <v>196</v>
      </c>
      <c r="K57" s="53">
        <v>199</v>
      </c>
      <c r="L57" s="55">
        <v>121</v>
      </c>
      <c r="M57" s="55">
        <v>184</v>
      </c>
      <c r="N57" s="55">
        <v>147</v>
      </c>
      <c r="O57" s="55">
        <v>123</v>
      </c>
      <c r="P57" s="99">
        <v>159</v>
      </c>
      <c r="Q57" s="53">
        <v>128</v>
      </c>
      <c r="R57" s="55">
        <v>167</v>
      </c>
      <c r="S57" s="55">
        <v>152</v>
      </c>
      <c r="T57" s="54">
        <v>152</v>
      </c>
      <c r="U57" s="58">
        <v>2497</v>
      </c>
      <c r="V57" s="131">
        <v>156.0625</v>
      </c>
    </row>
    <row r="58" spans="1:22" x14ac:dyDescent="0.25">
      <c r="A58" s="29">
        <v>2</v>
      </c>
      <c r="B58" s="176" t="s">
        <v>83</v>
      </c>
      <c r="C58" s="177" t="s">
        <v>1</v>
      </c>
      <c r="D58" s="172">
        <v>16</v>
      </c>
      <c r="E58" s="23">
        <v>151</v>
      </c>
      <c r="F58" s="19">
        <v>148</v>
      </c>
      <c r="G58" s="19">
        <v>181</v>
      </c>
      <c r="H58" s="19">
        <v>126</v>
      </c>
      <c r="I58" s="19">
        <v>163</v>
      </c>
      <c r="J58" s="86">
        <v>196</v>
      </c>
      <c r="K58" s="23">
        <v>193</v>
      </c>
      <c r="L58" s="19">
        <v>185</v>
      </c>
      <c r="M58" s="19">
        <v>176</v>
      </c>
      <c r="N58" s="19">
        <v>160</v>
      </c>
      <c r="O58" s="19">
        <v>192</v>
      </c>
      <c r="P58" s="86">
        <v>188</v>
      </c>
      <c r="Q58" s="23">
        <v>145</v>
      </c>
      <c r="R58" s="19">
        <v>109</v>
      </c>
      <c r="S58" s="19">
        <v>148</v>
      </c>
      <c r="T58" s="24">
        <v>177</v>
      </c>
      <c r="U58" s="4">
        <v>2638</v>
      </c>
      <c r="V58" s="132">
        <v>164.875</v>
      </c>
    </row>
    <row r="59" spans="1:22" x14ac:dyDescent="0.25">
      <c r="A59" s="80">
        <v>3</v>
      </c>
      <c r="B59" s="5" t="s">
        <v>84</v>
      </c>
      <c r="C59" s="24" t="s">
        <v>2</v>
      </c>
      <c r="D59" s="172">
        <v>16</v>
      </c>
      <c r="E59" s="23">
        <v>151</v>
      </c>
      <c r="F59" s="19">
        <v>148</v>
      </c>
      <c r="G59" s="19">
        <v>181</v>
      </c>
      <c r="H59" s="19">
        <v>126</v>
      </c>
      <c r="I59" s="19">
        <v>163</v>
      </c>
      <c r="J59" s="86">
        <v>196</v>
      </c>
      <c r="K59" s="23">
        <v>136</v>
      </c>
      <c r="L59" s="19">
        <v>176</v>
      </c>
      <c r="M59" s="19">
        <v>196</v>
      </c>
      <c r="N59" s="19">
        <v>173</v>
      </c>
      <c r="O59" s="19">
        <v>126</v>
      </c>
      <c r="P59" s="86">
        <v>145</v>
      </c>
      <c r="Q59" s="23">
        <v>203</v>
      </c>
      <c r="R59" s="19">
        <v>145</v>
      </c>
      <c r="S59" s="19">
        <v>178</v>
      </c>
      <c r="T59" s="24">
        <v>196</v>
      </c>
      <c r="U59" s="4">
        <v>2639</v>
      </c>
      <c r="V59" s="132">
        <v>164.9375</v>
      </c>
    </row>
    <row r="60" spans="1:22" ht="20.399999999999999" customHeight="1" x14ac:dyDescent="0.25">
      <c r="A60" s="80">
        <v>4</v>
      </c>
      <c r="B60" s="5" t="s">
        <v>85</v>
      </c>
      <c r="C60" s="24" t="s">
        <v>2</v>
      </c>
      <c r="D60" s="172">
        <v>16</v>
      </c>
      <c r="E60" s="23">
        <v>151</v>
      </c>
      <c r="F60" s="19">
        <v>148</v>
      </c>
      <c r="G60" s="19">
        <v>181</v>
      </c>
      <c r="H60" s="19">
        <v>126</v>
      </c>
      <c r="I60" s="19">
        <v>163</v>
      </c>
      <c r="J60" s="86">
        <v>196</v>
      </c>
      <c r="K60" s="23">
        <v>89</v>
      </c>
      <c r="L60" s="19">
        <v>126</v>
      </c>
      <c r="M60" s="19">
        <v>140</v>
      </c>
      <c r="N60" s="19">
        <v>94</v>
      </c>
      <c r="O60" s="19">
        <v>121</v>
      </c>
      <c r="P60" s="86">
        <v>93</v>
      </c>
      <c r="Q60" s="23">
        <v>92</v>
      </c>
      <c r="R60" s="19">
        <v>137</v>
      </c>
      <c r="S60" s="19">
        <v>115</v>
      </c>
      <c r="T60" s="24">
        <v>145</v>
      </c>
      <c r="U60" s="4">
        <v>2117</v>
      </c>
      <c r="V60" s="132">
        <v>132.3125</v>
      </c>
    </row>
    <row r="61" spans="1:22" ht="20.399999999999999" customHeight="1" thickBot="1" x14ac:dyDescent="0.3">
      <c r="A61" s="81">
        <v>5</v>
      </c>
      <c r="B61" s="6" t="s">
        <v>86</v>
      </c>
      <c r="C61" s="170" t="s">
        <v>0</v>
      </c>
      <c r="D61" s="173">
        <v>16</v>
      </c>
      <c r="E61" s="26">
        <v>138</v>
      </c>
      <c r="F61" s="27">
        <v>136</v>
      </c>
      <c r="G61" s="27">
        <v>134</v>
      </c>
      <c r="H61" s="27">
        <v>142</v>
      </c>
      <c r="I61" s="27">
        <v>114</v>
      </c>
      <c r="J61" s="87">
        <v>109</v>
      </c>
      <c r="K61" s="26">
        <v>128</v>
      </c>
      <c r="L61" s="27">
        <v>159</v>
      </c>
      <c r="M61" s="27">
        <v>140</v>
      </c>
      <c r="N61" s="27">
        <v>112</v>
      </c>
      <c r="O61" s="27">
        <v>109</v>
      </c>
      <c r="P61" s="87">
        <v>161</v>
      </c>
      <c r="Q61" s="26">
        <v>148</v>
      </c>
      <c r="R61" s="27">
        <v>178</v>
      </c>
      <c r="S61" s="27">
        <v>141</v>
      </c>
      <c r="T61" s="28">
        <v>93</v>
      </c>
      <c r="U61" s="59">
        <v>2142</v>
      </c>
      <c r="V61" s="133">
        <v>133.875</v>
      </c>
    </row>
    <row r="62" spans="1:22" ht="20.399999999999999" customHeight="1" thickBot="1" x14ac:dyDescent="0.3">
      <c r="Q62" s="30"/>
      <c r="R62" s="30"/>
      <c r="S62" s="30"/>
      <c r="T62" s="30"/>
      <c r="V62" s="134"/>
    </row>
    <row r="63" spans="1:22" ht="20.399999999999999" customHeight="1" thickBot="1" x14ac:dyDescent="0.35">
      <c r="A63" s="114"/>
      <c r="B63" s="35" t="s">
        <v>119</v>
      </c>
      <c r="Q63" s="30"/>
      <c r="R63" s="30"/>
      <c r="S63" s="30"/>
      <c r="T63" s="30"/>
      <c r="V63" s="134"/>
    </row>
    <row r="64" spans="1:22" ht="20.399999999999999" customHeight="1" x14ac:dyDescent="0.25">
      <c r="A64" s="79">
        <v>1</v>
      </c>
      <c r="B64" s="10" t="s">
        <v>87</v>
      </c>
      <c r="C64" s="168" t="s">
        <v>0</v>
      </c>
      <c r="D64" s="165">
        <v>16</v>
      </c>
      <c r="E64" s="55">
        <v>146</v>
      </c>
      <c r="F64" s="55">
        <v>156</v>
      </c>
      <c r="G64" s="55">
        <v>158</v>
      </c>
      <c r="H64" s="55">
        <v>120</v>
      </c>
      <c r="I64" s="55">
        <v>115</v>
      </c>
      <c r="J64" s="99">
        <v>194</v>
      </c>
      <c r="K64" s="53">
        <v>173</v>
      </c>
      <c r="L64" s="55">
        <v>122</v>
      </c>
      <c r="M64" s="55">
        <v>158</v>
      </c>
      <c r="N64" s="55">
        <v>175</v>
      </c>
      <c r="O64" s="55">
        <v>147</v>
      </c>
      <c r="P64" s="54">
        <v>149</v>
      </c>
      <c r="Q64" s="53">
        <v>146</v>
      </c>
      <c r="R64" s="55">
        <v>176</v>
      </c>
      <c r="S64" s="55">
        <v>166</v>
      </c>
      <c r="T64" s="54">
        <v>164</v>
      </c>
      <c r="U64" s="10">
        <v>2465</v>
      </c>
      <c r="V64" s="131">
        <v>154.0625</v>
      </c>
    </row>
    <row r="65" spans="1:22" ht="20.399999999999999" customHeight="1" x14ac:dyDescent="0.25">
      <c r="A65" s="162">
        <v>2</v>
      </c>
      <c r="B65" s="5" t="s">
        <v>92</v>
      </c>
      <c r="C65" s="169" t="s">
        <v>2</v>
      </c>
      <c r="D65" s="166">
        <v>16</v>
      </c>
      <c r="E65" s="19">
        <v>165</v>
      </c>
      <c r="F65" s="19">
        <v>179</v>
      </c>
      <c r="G65" s="19">
        <v>157</v>
      </c>
      <c r="H65" s="19">
        <v>135</v>
      </c>
      <c r="I65" s="19">
        <v>164</v>
      </c>
      <c r="J65" s="86">
        <v>125</v>
      </c>
      <c r="K65" s="23">
        <v>110</v>
      </c>
      <c r="L65" s="19">
        <v>145</v>
      </c>
      <c r="M65" s="19">
        <v>158</v>
      </c>
      <c r="N65" s="19">
        <v>140</v>
      </c>
      <c r="O65" s="19">
        <v>108</v>
      </c>
      <c r="P65" s="24">
        <v>118</v>
      </c>
      <c r="Q65" s="23">
        <v>148</v>
      </c>
      <c r="R65" s="19">
        <v>138</v>
      </c>
      <c r="S65" s="19">
        <v>110</v>
      </c>
      <c r="T65" s="24">
        <v>125</v>
      </c>
      <c r="U65" s="106">
        <v>2225</v>
      </c>
      <c r="V65" s="163">
        <v>139.0625</v>
      </c>
    </row>
    <row r="66" spans="1:22" x14ac:dyDescent="0.25">
      <c r="A66" s="80">
        <v>3</v>
      </c>
      <c r="B66" s="5" t="s">
        <v>93</v>
      </c>
      <c r="C66" s="169" t="s">
        <v>2</v>
      </c>
      <c r="D66" s="166">
        <v>16</v>
      </c>
      <c r="E66" s="19">
        <v>103</v>
      </c>
      <c r="F66" s="19">
        <v>93</v>
      </c>
      <c r="G66" s="19">
        <v>101</v>
      </c>
      <c r="H66" s="19">
        <v>91</v>
      </c>
      <c r="I66" s="19">
        <v>134</v>
      </c>
      <c r="J66" s="86">
        <v>134</v>
      </c>
      <c r="K66" s="23">
        <v>128</v>
      </c>
      <c r="L66" s="19">
        <v>149</v>
      </c>
      <c r="M66" s="19">
        <v>174</v>
      </c>
      <c r="N66" s="19">
        <v>122</v>
      </c>
      <c r="O66" s="19">
        <v>178</v>
      </c>
      <c r="P66" s="24">
        <v>155</v>
      </c>
      <c r="Q66" s="23">
        <v>119</v>
      </c>
      <c r="R66" s="19">
        <v>122</v>
      </c>
      <c r="S66" s="19">
        <v>88</v>
      </c>
      <c r="T66" s="24">
        <v>140</v>
      </c>
      <c r="U66" s="4">
        <v>2031</v>
      </c>
      <c r="V66" s="132">
        <v>126.9375</v>
      </c>
    </row>
    <row r="67" spans="1:22" x14ac:dyDescent="0.25">
      <c r="A67" s="80">
        <v>4</v>
      </c>
      <c r="B67" s="5" t="s">
        <v>116</v>
      </c>
      <c r="C67" s="169" t="s">
        <v>1</v>
      </c>
      <c r="D67" s="166">
        <v>16</v>
      </c>
      <c r="E67" s="19">
        <v>166</v>
      </c>
      <c r="F67" s="19">
        <v>165</v>
      </c>
      <c r="G67" s="19">
        <v>156</v>
      </c>
      <c r="H67" s="19">
        <v>153</v>
      </c>
      <c r="I67" s="19">
        <v>147</v>
      </c>
      <c r="J67" s="86">
        <v>127</v>
      </c>
      <c r="K67" s="23">
        <v>147</v>
      </c>
      <c r="L67" s="19">
        <v>137</v>
      </c>
      <c r="M67" s="19">
        <v>132</v>
      </c>
      <c r="N67" s="19">
        <v>202</v>
      </c>
      <c r="O67" s="19">
        <v>162</v>
      </c>
      <c r="P67" s="24">
        <v>135</v>
      </c>
      <c r="Q67" s="23">
        <v>157</v>
      </c>
      <c r="R67" s="19">
        <v>178</v>
      </c>
      <c r="S67" s="19">
        <v>158</v>
      </c>
      <c r="T67" s="24">
        <v>156</v>
      </c>
      <c r="U67" s="4">
        <v>2478</v>
      </c>
      <c r="V67" s="132">
        <v>154.875</v>
      </c>
    </row>
    <row r="68" spans="1:22" ht="15.6" thickBot="1" x14ac:dyDescent="0.3">
      <c r="A68" s="81">
        <v>5</v>
      </c>
      <c r="B68" s="6" t="s">
        <v>117</v>
      </c>
      <c r="C68" s="170" t="s">
        <v>1</v>
      </c>
      <c r="D68" s="167">
        <v>16</v>
      </c>
      <c r="E68" s="27">
        <v>178</v>
      </c>
      <c r="F68" s="27">
        <v>143</v>
      </c>
      <c r="G68" s="27">
        <v>125</v>
      </c>
      <c r="H68" s="27">
        <v>158</v>
      </c>
      <c r="I68" s="27">
        <v>183</v>
      </c>
      <c r="J68" s="87">
        <v>115</v>
      </c>
      <c r="K68" s="26">
        <v>123</v>
      </c>
      <c r="L68" s="27">
        <v>150</v>
      </c>
      <c r="M68" s="27">
        <v>180</v>
      </c>
      <c r="N68" s="27">
        <v>163</v>
      </c>
      <c r="O68" s="27">
        <v>109</v>
      </c>
      <c r="P68" s="28">
        <v>183</v>
      </c>
      <c r="Q68" s="26">
        <v>208</v>
      </c>
      <c r="R68" s="27">
        <v>124</v>
      </c>
      <c r="S68" s="27">
        <v>191</v>
      </c>
      <c r="T68" s="28">
        <v>146</v>
      </c>
      <c r="U68" s="59">
        <v>2479</v>
      </c>
      <c r="V68" s="133">
        <v>154.9375</v>
      </c>
    </row>
    <row r="69" spans="1:22" ht="15.6" thickBot="1" x14ac:dyDescent="0.3">
      <c r="A69" s="31"/>
      <c r="B69" s="31"/>
      <c r="C69" s="30"/>
      <c r="D69" s="17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1"/>
      <c r="V69" s="135"/>
    </row>
    <row r="70" spans="1:22" ht="16.2" thickBot="1" x14ac:dyDescent="0.35">
      <c r="A70" s="178"/>
      <c r="B70" s="45" t="s">
        <v>99</v>
      </c>
      <c r="Q70" s="30"/>
      <c r="R70" s="30"/>
      <c r="S70" s="30"/>
      <c r="T70" s="30"/>
      <c r="V70" s="134"/>
    </row>
    <row r="71" spans="1:22" ht="15.6" thickBot="1" x14ac:dyDescent="0.3">
      <c r="A71" s="10">
        <v>1</v>
      </c>
      <c r="B71" s="11" t="s">
        <v>88</v>
      </c>
      <c r="C71" s="168" t="s">
        <v>0</v>
      </c>
      <c r="D71" s="165">
        <v>16</v>
      </c>
      <c r="E71" s="61">
        <v>145</v>
      </c>
      <c r="F71" s="61">
        <v>169</v>
      </c>
      <c r="G71" s="61">
        <v>141</v>
      </c>
      <c r="H71" s="61">
        <v>196</v>
      </c>
      <c r="I71" s="61">
        <v>124</v>
      </c>
      <c r="J71" s="62">
        <v>138</v>
      </c>
      <c r="K71" s="53">
        <v>149</v>
      </c>
      <c r="L71" s="55">
        <v>145</v>
      </c>
      <c r="M71" s="55">
        <v>145</v>
      </c>
      <c r="N71" s="55">
        <v>123</v>
      </c>
      <c r="O71" s="55">
        <v>143</v>
      </c>
      <c r="P71" s="54">
        <v>145</v>
      </c>
      <c r="Q71" s="54">
        <v>145</v>
      </c>
      <c r="R71" s="54">
        <v>128</v>
      </c>
      <c r="S71" s="54">
        <v>167</v>
      </c>
      <c r="T71" s="54">
        <v>137</v>
      </c>
      <c r="U71" s="10">
        <v>2340</v>
      </c>
      <c r="V71" s="131">
        <v>146.25</v>
      </c>
    </row>
    <row r="72" spans="1:22" ht="15.6" thickBot="1" x14ac:dyDescent="0.3">
      <c r="A72" s="6">
        <v>2</v>
      </c>
      <c r="B72" s="7" t="s">
        <v>90</v>
      </c>
      <c r="C72" s="170" t="s">
        <v>2</v>
      </c>
      <c r="D72" s="179">
        <v>16</v>
      </c>
      <c r="E72" s="27">
        <v>190</v>
      </c>
      <c r="F72" s="27">
        <v>133</v>
      </c>
      <c r="G72" s="27">
        <v>154</v>
      </c>
      <c r="H72" s="27">
        <v>178</v>
      </c>
      <c r="I72" s="27">
        <v>154</v>
      </c>
      <c r="J72" s="87">
        <v>155</v>
      </c>
      <c r="K72" s="26">
        <v>162</v>
      </c>
      <c r="L72" s="27">
        <v>188</v>
      </c>
      <c r="M72" s="27">
        <v>170</v>
      </c>
      <c r="N72" s="27">
        <v>137</v>
      </c>
      <c r="O72" s="27">
        <v>222</v>
      </c>
      <c r="P72" s="28">
        <v>160</v>
      </c>
      <c r="Q72" s="54">
        <v>191</v>
      </c>
      <c r="R72" s="54">
        <v>135</v>
      </c>
      <c r="S72" s="54">
        <v>141</v>
      </c>
      <c r="T72" s="54">
        <v>125</v>
      </c>
      <c r="U72" s="106">
        <v>2595</v>
      </c>
      <c r="V72" s="163">
        <v>162.1875</v>
      </c>
    </row>
    <row r="73" spans="1:22" ht="15.6" thickBot="1" x14ac:dyDescent="0.3">
      <c r="K73" s="30"/>
      <c r="L73" s="30"/>
      <c r="M73" s="30"/>
      <c r="N73" s="30"/>
      <c r="O73" s="30"/>
      <c r="P73" s="30"/>
      <c r="Q73" s="54"/>
      <c r="R73" s="54"/>
      <c r="S73" s="54"/>
      <c r="T73" s="54"/>
      <c r="V73" s="134"/>
    </row>
    <row r="74" spans="1:22" ht="16.2" thickBot="1" x14ac:dyDescent="0.35">
      <c r="A74" s="178"/>
      <c r="B74" s="45" t="s">
        <v>100</v>
      </c>
      <c r="K74" s="30"/>
      <c r="L74" s="30"/>
      <c r="M74" s="30"/>
      <c r="N74" s="30"/>
      <c r="O74" s="30"/>
      <c r="P74" s="30"/>
      <c r="Q74" s="54"/>
      <c r="R74" s="54"/>
      <c r="S74" s="54"/>
      <c r="T74" s="54"/>
      <c r="V74" s="134"/>
    </row>
    <row r="75" spans="1:22" ht="15.6" thickBot="1" x14ac:dyDescent="0.3">
      <c r="A75" s="10">
        <v>1</v>
      </c>
      <c r="B75" s="11" t="s">
        <v>89</v>
      </c>
      <c r="C75" s="168" t="s">
        <v>0</v>
      </c>
      <c r="D75" s="165">
        <v>16</v>
      </c>
      <c r="E75" s="61">
        <v>135</v>
      </c>
      <c r="F75" s="61">
        <v>122</v>
      </c>
      <c r="G75" s="61">
        <v>130</v>
      </c>
      <c r="H75" s="61">
        <v>141</v>
      </c>
      <c r="I75" s="61">
        <v>98</v>
      </c>
      <c r="J75" s="62">
        <v>143</v>
      </c>
      <c r="K75" s="53">
        <v>146</v>
      </c>
      <c r="L75" s="55">
        <v>150</v>
      </c>
      <c r="M75" s="55">
        <v>129</v>
      </c>
      <c r="N75" s="55">
        <v>159</v>
      </c>
      <c r="O75" s="55">
        <v>118</v>
      </c>
      <c r="P75" s="54">
        <v>97</v>
      </c>
      <c r="Q75" s="54">
        <v>131</v>
      </c>
      <c r="R75" s="54">
        <v>185</v>
      </c>
      <c r="S75" s="54">
        <v>119</v>
      </c>
      <c r="T75" s="54">
        <v>109</v>
      </c>
      <c r="U75" s="10">
        <v>2112</v>
      </c>
      <c r="V75" s="131">
        <v>132</v>
      </c>
    </row>
    <row r="76" spans="1:22" ht="15.6" thickBot="1" x14ac:dyDescent="0.3">
      <c r="A76" s="6">
        <v>2</v>
      </c>
      <c r="B76" s="7" t="s">
        <v>91</v>
      </c>
      <c r="C76" s="170" t="s">
        <v>2</v>
      </c>
      <c r="D76" s="179">
        <v>16</v>
      </c>
      <c r="E76" s="27">
        <v>165</v>
      </c>
      <c r="F76" s="27">
        <v>118</v>
      </c>
      <c r="G76" s="27">
        <v>194</v>
      </c>
      <c r="H76" s="27">
        <v>160</v>
      </c>
      <c r="I76" s="27">
        <v>155</v>
      </c>
      <c r="J76" s="87">
        <v>143</v>
      </c>
      <c r="K76" s="26">
        <v>156</v>
      </c>
      <c r="L76" s="27">
        <v>102</v>
      </c>
      <c r="M76" s="27">
        <v>146</v>
      </c>
      <c r="N76" s="27">
        <v>121</v>
      </c>
      <c r="O76" s="27">
        <v>165</v>
      </c>
      <c r="P76" s="28">
        <v>126</v>
      </c>
      <c r="Q76" s="54">
        <v>125</v>
      </c>
      <c r="R76" s="54">
        <v>130</v>
      </c>
      <c r="S76" s="54">
        <v>118</v>
      </c>
      <c r="T76" s="54">
        <v>156</v>
      </c>
      <c r="U76" s="106">
        <v>2280</v>
      </c>
      <c r="V76" s="163">
        <v>142.5</v>
      </c>
    </row>
  </sheetData>
  <mergeCells count="60">
    <mergeCell ref="K10:N10"/>
    <mergeCell ref="G10:J10"/>
    <mergeCell ref="D10:F10"/>
    <mergeCell ref="K9:N9"/>
    <mergeCell ref="G9:J9"/>
    <mergeCell ref="D9:F9"/>
    <mergeCell ref="K12:N12"/>
    <mergeCell ref="G12:J12"/>
    <mergeCell ref="D12:F12"/>
    <mergeCell ref="K11:N11"/>
    <mergeCell ref="G11:J11"/>
    <mergeCell ref="D11:F11"/>
    <mergeCell ref="B16:V16"/>
    <mergeCell ref="E17:J17"/>
    <mergeCell ref="K17:P17"/>
    <mergeCell ref="Q17:T17"/>
    <mergeCell ref="O9:Q9"/>
    <mergeCell ref="O10:Q10"/>
    <mergeCell ref="O11:Q11"/>
    <mergeCell ref="O12:Q12"/>
    <mergeCell ref="O13:Q13"/>
    <mergeCell ref="D14:F14"/>
    <mergeCell ref="G14:J14"/>
    <mergeCell ref="K14:N14"/>
    <mergeCell ref="O14:Q14"/>
    <mergeCell ref="D13:F13"/>
    <mergeCell ref="G13:J13"/>
    <mergeCell ref="K13:N13"/>
    <mergeCell ref="R14:T14"/>
    <mergeCell ref="U9:V9"/>
    <mergeCell ref="U14:V14"/>
    <mergeCell ref="U13:V13"/>
    <mergeCell ref="U12:V12"/>
    <mergeCell ref="U11:V11"/>
    <mergeCell ref="U10:V10"/>
    <mergeCell ref="R9:T9"/>
    <mergeCell ref="R10:T10"/>
    <mergeCell ref="R11:T11"/>
    <mergeCell ref="R12:T12"/>
    <mergeCell ref="R13:T13"/>
    <mergeCell ref="K3:M3"/>
    <mergeCell ref="K7:M7"/>
    <mergeCell ref="K6:M6"/>
    <mergeCell ref="K5:M5"/>
    <mergeCell ref="K4:M4"/>
    <mergeCell ref="O7:Q7"/>
    <mergeCell ref="O6:Q6"/>
    <mergeCell ref="O5:Q5"/>
    <mergeCell ref="O4:Q4"/>
    <mergeCell ref="O3:Q3"/>
    <mergeCell ref="D7:F7"/>
    <mergeCell ref="D6:F6"/>
    <mergeCell ref="D5:F5"/>
    <mergeCell ref="D4:F4"/>
    <mergeCell ref="D3:F3"/>
    <mergeCell ref="G7:I7"/>
    <mergeCell ref="G6:I6"/>
    <mergeCell ref="G5:I5"/>
    <mergeCell ref="G4:I4"/>
    <mergeCell ref="G3:I3"/>
  </mergeCells>
  <conditionalFormatting sqref="O10:Q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T32 E69:P69 E64:J68 E34:T54">
    <cfRule type="cellIs" dxfId="5" priority="10" operator="greaterThan">
      <formula>230</formula>
    </cfRule>
  </conditionalFormatting>
  <conditionalFormatting sqref="E57:J61 Q57:T70">
    <cfRule type="cellIs" dxfId="4" priority="9" operator="greaterThan">
      <formula>230</formula>
    </cfRule>
  </conditionalFormatting>
  <conditionalFormatting sqref="V19:V3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4:V6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57:V6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7:P61">
    <cfRule type="cellIs" dxfId="3" priority="5" operator="greaterThan">
      <formula>230</formula>
    </cfRule>
  </conditionalFormatting>
  <conditionalFormatting sqref="E72:J72 E71:T71 K72:T76">
    <cfRule type="cellIs" dxfId="2" priority="4" operator="greaterThan">
      <formula>230</formula>
    </cfRule>
  </conditionalFormatting>
  <conditionalFormatting sqref="V71:V7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5:J76">
    <cfRule type="cellIs" dxfId="1" priority="2" operator="greaterThan">
      <formula>230</formula>
    </cfRule>
  </conditionalFormatting>
  <conditionalFormatting sqref="V75:V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4:P68">
    <cfRule type="cellIs" dxfId="0" priority="1" operator="greaterThan">
      <formula>230</formula>
    </cfRule>
  </conditionalFormatting>
  <conditionalFormatting sqref="V35:V54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50" zoomScaleNormal="50" workbookViewId="0">
      <selection activeCell="I24" sqref="I24"/>
    </sheetView>
  </sheetViews>
  <sheetFormatPr baseColWidth="10" defaultRowHeight="17.399999999999999" x14ac:dyDescent="0.3"/>
  <cols>
    <col min="1" max="1" width="37.44140625" style="206" bestFit="1" customWidth="1"/>
    <col min="2" max="2" width="20.77734375" style="206" bestFit="1" customWidth="1"/>
    <col min="3" max="3" width="24.6640625" style="206" bestFit="1" customWidth="1"/>
    <col min="4" max="4" width="24.33203125" style="206" bestFit="1" customWidth="1"/>
    <col min="5" max="5" width="19.88671875" style="206" bestFit="1" customWidth="1"/>
    <col min="6" max="6" width="17.44140625" style="206" bestFit="1" customWidth="1"/>
    <col min="7" max="7" width="13.33203125" style="206" bestFit="1" customWidth="1"/>
    <col min="8" max="8" width="15.109375" style="206" bestFit="1" customWidth="1"/>
    <col min="9" max="9" width="22.109375" style="206" customWidth="1"/>
    <col min="10" max="10" width="18.33203125" style="206" customWidth="1"/>
    <col min="11" max="16384" width="11.5546875" style="206"/>
  </cols>
  <sheetData>
    <row r="1" spans="1:10" s="207" customFormat="1" ht="34.799999999999997" customHeight="1" x14ac:dyDescent="0.3">
      <c r="A1" s="208" t="s">
        <v>47</v>
      </c>
      <c r="B1" s="208" t="s">
        <v>30</v>
      </c>
      <c r="C1" s="208" t="s">
        <v>49</v>
      </c>
      <c r="D1" s="208" t="s">
        <v>31</v>
      </c>
      <c r="E1" s="208" t="s">
        <v>103</v>
      </c>
      <c r="F1" s="208" t="s">
        <v>50</v>
      </c>
      <c r="G1" s="208" t="s">
        <v>109</v>
      </c>
      <c r="H1" s="208" t="s">
        <v>110</v>
      </c>
      <c r="I1" s="208" t="s">
        <v>112</v>
      </c>
      <c r="J1" s="208" t="s">
        <v>111</v>
      </c>
    </row>
    <row r="2" spans="1:10" s="207" customFormat="1" ht="34.799999999999997" customHeight="1" x14ac:dyDescent="0.3">
      <c r="A2" s="208" t="s">
        <v>34</v>
      </c>
      <c r="B2" s="209">
        <v>0</v>
      </c>
      <c r="C2" s="209">
        <v>0</v>
      </c>
      <c r="D2" s="209">
        <v>9930</v>
      </c>
      <c r="E2" s="209">
        <v>0</v>
      </c>
      <c r="F2" s="209">
        <v>9930</v>
      </c>
      <c r="G2" s="210">
        <v>22614</v>
      </c>
      <c r="H2" s="210">
        <v>9059</v>
      </c>
      <c r="I2" s="210">
        <v>31673</v>
      </c>
      <c r="J2" s="211">
        <v>41603</v>
      </c>
    </row>
    <row r="3" spans="1:10" s="207" customFormat="1" ht="34.799999999999997" customHeight="1" x14ac:dyDescent="0.3">
      <c r="A3" s="208" t="s">
        <v>35</v>
      </c>
      <c r="B3" s="209">
        <v>6989</v>
      </c>
      <c r="C3" s="209">
        <v>0</v>
      </c>
      <c r="D3" s="209">
        <v>10274</v>
      </c>
      <c r="E3" s="209">
        <v>5646</v>
      </c>
      <c r="F3" s="209">
        <v>22909</v>
      </c>
      <c r="G3" s="210">
        <v>21721</v>
      </c>
      <c r="H3" s="210">
        <v>13887</v>
      </c>
      <c r="I3" s="210">
        <v>35608</v>
      </c>
      <c r="J3" s="211">
        <v>58517</v>
      </c>
    </row>
    <row r="4" spans="1:10" s="207" customFormat="1" ht="34.799999999999997" customHeight="1" x14ac:dyDescent="0.3">
      <c r="A4" s="208" t="s">
        <v>48</v>
      </c>
      <c r="B4" s="209">
        <v>9826</v>
      </c>
      <c r="C4" s="209">
        <v>4589</v>
      </c>
      <c r="D4" s="209">
        <v>10667</v>
      </c>
      <c r="E4" s="209">
        <v>5005</v>
      </c>
      <c r="F4" s="209">
        <v>30087</v>
      </c>
      <c r="G4" s="210">
        <v>21738</v>
      </c>
      <c r="H4" s="210">
        <v>0</v>
      </c>
      <c r="I4" s="210">
        <v>21738</v>
      </c>
      <c r="J4" s="211">
        <v>51825</v>
      </c>
    </row>
    <row r="5" spans="1:10" s="207" customFormat="1" ht="34.799999999999997" customHeight="1" x14ac:dyDescent="0.3">
      <c r="A5" s="208" t="s">
        <v>51</v>
      </c>
      <c r="B5" s="209">
        <v>9894</v>
      </c>
      <c r="C5" s="209">
        <v>4883</v>
      </c>
      <c r="D5" s="209">
        <v>11171</v>
      </c>
      <c r="E5" s="209">
        <v>5225</v>
      </c>
      <c r="F5" s="209">
        <v>31173</v>
      </c>
      <c r="G5" s="210">
        <v>10961</v>
      </c>
      <c r="H5" s="210">
        <v>10092</v>
      </c>
      <c r="I5" s="210">
        <v>21053</v>
      </c>
      <c r="J5" s="211">
        <v>52226</v>
      </c>
    </row>
    <row r="6" spans="1:10" s="207" customFormat="1" ht="34.799999999999997" customHeight="1" x14ac:dyDescent="0.3">
      <c r="A6" s="208" t="s">
        <v>52</v>
      </c>
      <c r="B6" s="209">
        <v>2524</v>
      </c>
      <c r="C6" s="209">
        <v>0</v>
      </c>
      <c r="D6" s="209">
        <v>11263</v>
      </c>
      <c r="E6" s="209">
        <v>0</v>
      </c>
      <c r="F6" s="209">
        <v>13787</v>
      </c>
      <c r="G6" s="210">
        <v>16361</v>
      </c>
      <c r="H6" s="210">
        <v>0</v>
      </c>
      <c r="I6" s="210">
        <v>16361</v>
      </c>
      <c r="J6" s="211">
        <v>30148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opLeftCell="B1" zoomScale="70" zoomScaleNormal="70" workbookViewId="0">
      <selection activeCell="B4" sqref="B4"/>
    </sheetView>
  </sheetViews>
  <sheetFormatPr baseColWidth="10" defaultColWidth="11.44140625" defaultRowHeight="15" x14ac:dyDescent="0.25"/>
  <cols>
    <col min="1" max="1" width="4.88671875" style="1" customWidth="1"/>
    <col min="2" max="2" width="39.77734375" style="1" bestFit="1" customWidth="1"/>
    <col min="3" max="3" width="15.33203125" style="1" bestFit="1" customWidth="1"/>
    <col min="4" max="4" width="9.6640625" style="1" bestFit="1" customWidth="1"/>
    <col min="5" max="10" width="6.33203125" style="1" customWidth="1"/>
    <col min="11" max="11" width="8.6640625" style="1" customWidth="1"/>
    <col min="12" max="12" width="11.33203125" style="1" bestFit="1" customWidth="1"/>
    <col min="13" max="16384" width="11.44140625" style="1"/>
  </cols>
  <sheetData>
    <row r="1" spans="1:14" ht="31.5" customHeight="1" thickBot="1" x14ac:dyDescent="0.3">
      <c r="B1" s="288" t="s">
        <v>41</v>
      </c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4" ht="21.6" customHeight="1" thickBot="1" x14ac:dyDescent="0.35">
      <c r="B2" s="35" t="s">
        <v>106</v>
      </c>
      <c r="C2" s="36"/>
      <c r="D2" s="37"/>
      <c r="E2" s="291" t="s">
        <v>27</v>
      </c>
      <c r="F2" s="291"/>
      <c r="G2" s="291"/>
      <c r="H2" s="291"/>
      <c r="I2" s="291"/>
      <c r="J2" s="291"/>
      <c r="K2" s="37"/>
      <c r="L2" s="38"/>
    </row>
    <row r="3" spans="1:14" ht="15.6" x14ac:dyDescent="0.3">
      <c r="A3" s="45" t="s">
        <v>21</v>
      </c>
      <c r="B3" s="140" t="s">
        <v>40</v>
      </c>
      <c r="C3" s="141" t="s">
        <v>4</v>
      </c>
      <c r="D3" s="141" t="s">
        <v>26</v>
      </c>
      <c r="E3" s="141" t="s">
        <v>5</v>
      </c>
      <c r="F3" s="141" t="s">
        <v>6</v>
      </c>
      <c r="G3" s="141" t="s">
        <v>7</v>
      </c>
      <c r="H3" s="141" t="s">
        <v>8</v>
      </c>
      <c r="I3" s="141" t="s">
        <v>9</v>
      </c>
      <c r="J3" s="141" t="s">
        <v>10</v>
      </c>
      <c r="K3" s="90" t="s">
        <v>22</v>
      </c>
      <c r="L3" s="91" t="s">
        <v>23</v>
      </c>
    </row>
    <row r="4" spans="1:14" ht="21" customHeight="1" x14ac:dyDescent="0.25">
      <c r="A4" s="2">
        <v>1</v>
      </c>
      <c r="B4" s="189" t="s">
        <v>118</v>
      </c>
      <c r="C4" s="189" t="s">
        <v>37</v>
      </c>
      <c r="D4" s="190">
        <f t="shared" ref="D4:D23" si="0">COUNTIF(E4:J4,"&gt;0")</f>
        <v>6</v>
      </c>
      <c r="E4" s="189">
        <v>255</v>
      </c>
      <c r="F4" s="189">
        <v>189</v>
      </c>
      <c r="G4" s="189">
        <v>213</v>
      </c>
      <c r="H4" s="189">
        <v>192</v>
      </c>
      <c r="I4" s="189">
        <v>165</v>
      </c>
      <c r="J4" s="189">
        <v>138</v>
      </c>
      <c r="K4" s="189">
        <f t="shared" ref="K4:K23" si="1">+SUM(E4:J4)</f>
        <v>1152</v>
      </c>
      <c r="L4" s="191">
        <f t="shared" ref="L4:L23" si="2">+K4/D4</f>
        <v>192</v>
      </c>
      <c r="M4" s="21"/>
      <c r="N4" s="21"/>
    </row>
    <row r="5" spans="1:14" ht="21" customHeight="1" x14ac:dyDescent="0.25">
      <c r="A5" s="2">
        <v>2</v>
      </c>
      <c r="B5" s="202" t="s">
        <v>65</v>
      </c>
      <c r="C5" s="202" t="s">
        <v>36</v>
      </c>
      <c r="D5" s="203">
        <f t="shared" si="0"/>
        <v>6</v>
      </c>
      <c r="E5" s="202">
        <v>186</v>
      </c>
      <c r="F5" s="202">
        <v>138</v>
      </c>
      <c r="G5" s="202">
        <v>232</v>
      </c>
      <c r="H5" s="202">
        <v>176</v>
      </c>
      <c r="I5" s="202">
        <v>202</v>
      </c>
      <c r="J5" s="202">
        <v>210</v>
      </c>
      <c r="K5" s="202">
        <f t="shared" si="1"/>
        <v>1144</v>
      </c>
      <c r="L5" s="204">
        <f t="shared" si="2"/>
        <v>190.66666666666666</v>
      </c>
      <c r="M5" s="21"/>
      <c r="N5" s="21"/>
    </row>
    <row r="6" spans="1:14" ht="21" customHeight="1" x14ac:dyDescent="0.25">
      <c r="A6" s="2">
        <v>3</v>
      </c>
      <c r="B6" s="200" t="s">
        <v>62</v>
      </c>
      <c r="C6" s="200" t="s">
        <v>0</v>
      </c>
      <c r="D6" s="199">
        <f t="shared" si="0"/>
        <v>6</v>
      </c>
      <c r="E6" s="200">
        <v>196</v>
      </c>
      <c r="F6" s="200">
        <v>190</v>
      </c>
      <c r="G6" s="200">
        <v>139</v>
      </c>
      <c r="H6" s="200">
        <v>213</v>
      </c>
      <c r="I6" s="200">
        <v>206</v>
      </c>
      <c r="J6" s="200">
        <v>192</v>
      </c>
      <c r="K6" s="200">
        <f t="shared" si="1"/>
        <v>1136</v>
      </c>
      <c r="L6" s="201">
        <f t="shared" si="2"/>
        <v>189.33333333333334</v>
      </c>
      <c r="M6" s="21"/>
      <c r="N6" s="21"/>
    </row>
    <row r="7" spans="1:14" ht="21" customHeight="1" x14ac:dyDescent="0.25">
      <c r="A7" s="2">
        <v>4</v>
      </c>
      <c r="B7" s="3" t="s">
        <v>75</v>
      </c>
      <c r="C7" s="19" t="s">
        <v>2</v>
      </c>
      <c r="D7" s="18">
        <f t="shared" si="0"/>
        <v>6</v>
      </c>
      <c r="E7" s="19">
        <v>186</v>
      </c>
      <c r="F7" s="19">
        <v>168</v>
      </c>
      <c r="G7" s="19">
        <v>209</v>
      </c>
      <c r="H7" s="19">
        <v>191</v>
      </c>
      <c r="I7" s="19">
        <v>172</v>
      </c>
      <c r="J7" s="19">
        <v>210</v>
      </c>
      <c r="K7" s="19">
        <f t="shared" si="1"/>
        <v>1136</v>
      </c>
      <c r="L7" s="152">
        <f t="shared" si="2"/>
        <v>189.33333333333334</v>
      </c>
      <c r="N7" s="21"/>
    </row>
    <row r="8" spans="1:14" ht="21" customHeight="1" x14ac:dyDescent="0.25">
      <c r="A8" s="2">
        <v>5</v>
      </c>
      <c r="B8" s="3" t="s">
        <v>114</v>
      </c>
      <c r="C8" s="19" t="s">
        <v>37</v>
      </c>
      <c r="D8" s="18">
        <f t="shared" si="0"/>
        <v>6</v>
      </c>
      <c r="E8" s="19">
        <v>170</v>
      </c>
      <c r="F8" s="19">
        <v>177</v>
      </c>
      <c r="G8" s="19">
        <v>193</v>
      </c>
      <c r="H8" s="19">
        <v>207</v>
      </c>
      <c r="I8" s="19">
        <v>179</v>
      </c>
      <c r="J8" s="19">
        <v>199</v>
      </c>
      <c r="K8" s="19">
        <f t="shared" si="1"/>
        <v>1125</v>
      </c>
      <c r="L8" s="152">
        <f t="shared" si="2"/>
        <v>187.5</v>
      </c>
      <c r="N8" s="21"/>
    </row>
    <row r="9" spans="1:14" ht="21" customHeight="1" x14ac:dyDescent="0.25">
      <c r="A9" s="2">
        <v>6</v>
      </c>
      <c r="B9" s="3" t="s">
        <v>67</v>
      </c>
      <c r="C9" s="19" t="s">
        <v>36</v>
      </c>
      <c r="D9" s="18">
        <f t="shared" si="0"/>
        <v>6</v>
      </c>
      <c r="E9" s="19">
        <v>237</v>
      </c>
      <c r="F9" s="19">
        <v>202</v>
      </c>
      <c r="G9" s="19">
        <v>152</v>
      </c>
      <c r="H9" s="19">
        <v>172</v>
      </c>
      <c r="I9" s="19">
        <v>183</v>
      </c>
      <c r="J9" s="19">
        <v>165</v>
      </c>
      <c r="K9" s="19">
        <f t="shared" si="1"/>
        <v>1111</v>
      </c>
      <c r="L9" s="152">
        <f t="shared" si="2"/>
        <v>185.16666666666666</v>
      </c>
      <c r="N9" s="21"/>
    </row>
    <row r="10" spans="1:14" ht="21" customHeight="1" x14ac:dyDescent="0.25">
      <c r="A10" s="2">
        <v>7</v>
      </c>
      <c r="B10" s="3" t="s">
        <v>64</v>
      </c>
      <c r="C10" s="3" t="s">
        <v>0</v>
      </c>
      <c r="D10" s="18">
        <f t="shared" si="0"/>
        <v>6</v>
      </c>
      <c r="E10" s="19">
        <v>155</v>
      </c>
      <c r="F10" s="19">
        <v>167</v>
      </c>
      <c r="G10" s="19">
        <v>202</v>
      </c>
      <c r="H10" s="19">
        <v>169</v>
      </c>
      <c r="I10" s="19">
        <v>202</v>
      </c>
      <c r="J10" s="19">
        <v>202</v>
      </c>
      <c r="K10" s="19">
        <f t="shared" si="1"/>
        <v>1097</v>
      </c>
      <c r="L10" s="152">
        <f t="shared" si="2"/>
        <v>182.83333333333334</v>
      </c>
      <c r="N10" s="21"/>
    </row>
    <row r="11" spans="1:14" ht="21" customHeight="1" x14ac:dyDescent="0.25">
      <c r="A11" s="2">
        <v>8</v>
      </c>
      <c r="B11" s="3" t="s">
        <v>59</v>
      </c>
      <c r="C11" s="19" t="s">
        <v>36</v>
      </c>
      <c r="D11" s="18">
        <f t="shared" si="0"/>
        <v>6</v>
      </c>
      <c r="E11" s="19">
        <v>184</v>
      </c>
      <c r="F11" s="19">
        <v>177</v>
      </c>
      <c r="G11" s="19">
        <v>143</v>
      </c>
      <c r="H11" s="19">
        <v>179</v>
      </c>
      <c r="I11" s="19">
        <v>159</v>
      </c>
      <c r="J11" s="19">
        <v>236</v>
      </c>
      <c r="K11" s="19">
        <f t="shared" si="1"/>
        <v>1078</v>
      </c>
      <c r="L11" s="152">
        <f t="shared" si="2"/>
        <v>179.66666666666666</v>
      </c>
      <c r="N11" s="21"/>
    </row>
    <row r="12" spans="1:14" ht="21" customHeight="1" x14ac:dyDescent="0.25">
      <c r="A12" s="2">
        <v>9</v>
      </c>
      <c r="B12" s="3" t="s">
        <v>63</v>
      </c>
      <c r="C12" s="3" t="s">
        <v>0</v>
      </c>
      <c r="D12" s="18">
        <f t="shared" si="0"/>
        <v>6</v>
      </c>
      <c r="E12" s="19">
        <v>123</v>
      </c>
      <c r="F12" s="19">
        <v>221</v>
      </c>
      <c r="G12" s="19">
        <v>208</v>
      </c>
      <c r="H12" s="19">
        <v>150</v>
      </c>
      <c r="I12" s="19">
        <v>167</v>
      </c>
      <c r="J12" s="19">
        <v>179</v>
      </c>
      <c r="K12" s="19">
        <f t="shared" si="1"/>
        <v>1048</v>
      </c>
      <c r="L12" s="152">
        <f t="shared" si="2"/>
        <v>174.66666666666666</v>
      </c>
      <c r="N12" s="21"/>
    </row>
    <row r="13" spans="1:14" ht="21" customHeight="1" x14ac:dyDescent="0.25">
      <c r="A13" s="2">
        <v>10</v>
      </c>
      <c r="B13" s="3" t="s">
        <v>54</v>
      </c>
      <c r="C13" s="19" t="s">
        <v>1</v>
      </c>
      <c r="D13" s="18">
        <f t="shared" si="0"/>
        <v>6</v>
      </c>
      <c r="E13" s="19">
        <v>157</v>
      </c>
      <c r="F13" s="19">
        <v>179</v>
      </c>
      <c r="G13" s="19">
        <v>149</v>
      </c>
      <c r="H13" s="19">
        <v>176</v>
      </c>
      <c r="I13" s="19">
        <v>149</v>
      </c>
      <c r="J13" s="19">
        <v>209</v>
      </c>
      <c r="K13" s="19">
        <f t="shared" si="1"/>
        <v>1019</v>
      </c>
      <c r="L13" s="152">
        <f t="shared" si="2"/>
        <v>169.83333333333334</v>
      </c>
      <c r="N13" s="21"/>
    </row>
    <row r="14" spans="1:14" ht="21" customHeight="1" x14ac:dyDescent="0.25">
      <c r="A14" s="2">
        <v>11</v>
      </c>
      <c r="B14" s="106" t="s">
        <v>66</v>
      </c>
      <c r="C14" s="19" t="s">
        <v>36</v>
      </c>
      <c r="D14" s="18">
        <f t="shared" si="0"/>
        <v>6</v>
      </c>
      <c r="E14" s="19">
        <v>177</v>
      </c>
      <c r="F14" s="19">
        <v>183</v>
      </c>
      <c r="G14" s="19">
        <v>166</v>
      </c>
      <c r="H14" s="19">
        <v>176</v>
      </c>
      <c r="I14" s="19">
        <v>144</v>
      </c>
      <c r="J14" s="19">
        <v>157</v>
      </c>
      <c r="K14" s="19">
        <f t="shared" si="1"/>
        <v>1003</v>
      </c>
      <c r="L14" s="152">
        <f t="shared" si="2"/>
        <v>167.16666666666666</v>
      </c>
      <c r="N14" s="21"/>
    </row>
    <row r="15" spans="1:14" ht="21" customHeight="1" x14ac:dyDescent="0.25">
      <c r="A15" s="2">
        <v>12</v>
      </c>
      <c r="B15" s="205" t="s">
        <v>45</v>
      </c>
      <c r="C15" s="19" t="s">
        <v>1</v>
      </c>
      <c r="D15" s="18">
        <f t="shared" si="0"/>
        <v>6</v>
      </c>
      <c r="E15" s="19">
        <v>173</v>
      </c>
      <c r="F15" s="19">
        <v>169</v>
      </c>
      <c r="G15" s="19">
        <v>184</v>
      </c>
      <c r="H15" s="19">
        <v>165</v>
      </c>
      <c r="I15" s="19">
        <v>147</v>
      </c>
      <c r="J15" s="19">
        <v>164</v>
      </c>
      <c r="K15" s="19">
        <f t="shared" si="1"/>
        <v>1002</v>
      </c>
      <c r="L15" s="152">
        <f t="shared" si="2"/>
        <v>167</v>
      </c>
      <c r="N15" s="21"/>
    </row>
    <row r="16" spans="1:14" ht="21" customHeight="1" x14ac:dyDescent="0.25">
      <c r="A16" s="2">
        <v>13</v>
      </c>
      <c r="B16" s="3" t="s">
        <v>55</v>
      </c>
      <c r="C16" s="19" t="s">
        <v>37</v>
      </c>
      <c r="D16" s="18">
        <f t="shared" si="0"/>
        <v>6</v>
      </c>
      <c r="E16" s="19">
        <v>167</v>
      </c>
      <c r="F16" s="19">
        <v>175</v>
      </c>
      <c r="G16" s="19">
        <v>147</v>
      </c>
      <c r="H16" s="19">
        <v>208</v>
      </c>
      <c r="I16" s="19">
        <v>174</v>
      </c>
      <c r="J16" s="19">
        <v>127</v>
      </c>
      <c r="K16" s="19">
        <f t="shared" si="1"/>
        <v>998</v>
      </c>
      <c r="L16" s="152">
        <f t="shared" si="2"/>
        <v>166.33333333333334</v>
      </c>
      <c r="N16" s="21"/>
    </row>
    <row r="17" spans="1:16" ht="21" customHeight="1" x14ac:dyDescent="0.25">
      <c r="A17" s="2">
        <v>14</v>
      </c>
      <c r="B17" s="3" t="s">
        <v>76</v>
      </c>
      <c r="C17" s="19" t="s">
        <v>2</v>
      </c>
      <c r="D17" s="18">
        <f t="shared" si="0"/>
        <v>6</v>
      </c>
      <c r="E17" s="19">
        <v>180</v>
      </c>
      <c r="F17" s="19">
        <v>123</v>
      </c>
      <c r="G17" s="19">
        <v>165</v>
      </c>
      <c r="H17" s="19">
        <v>169</v>
      </c>
      <c r="I17" s="19">
        <v>190</v>
      </c>
      <c r="J17" s="19">
        <v>170</v>
      </c>
      <c r="K17" s="19">
        <f t="shared" si="1"/>
        <v>997</v>
      </c>
      <c r="L17" s="152">
        <f t="shared" si="2"/>
        <v>166.16666666666666</v>
      </c>
      <c r="N17" s="21"/>
    </row>
    <row r="18" spans="1:16" ht="21" customHeight="1" x14ac:dyDescent="0.25">
      <c r="A18" s="2">
        <v>15</v>
      </c>
      <c r="B18" s="3" t="s">
        <v>53</v>
      </c>
      <c r="C18" s="19" t="s">
        <v>1</v>
      </c>
      <c r="D18" s="18">
        <f t="shared" si="0"/>
        <v>6</v>
      </c>
      <c r="E18" s="19">
        <v>140</v>
      </c>
      <c r="F18" s="19">
        <v>164</v>
      </c>
      <c r="G18" s="19">
        <v>178</v>
      </c>
      <c r="H18" s="19">
        <v>157</v>
      </c>
      <c r="I18" s="19">
        <v>176</v>
      </c>
      <c r="J18" s="19">
        <v>176</v>
      </c>
      <c r="K18" s="19">
        <f t="shared" si="1"/>
        <v>991</v>
      </c>
      <c r="L18" s="152">
        <f t="shared" si="2"/>
        <v>165.16666666666666</v>
      </c>
    </row>
    <row r="19" spans="1:16" ht="21" customHeight="1" x14ac:dyDescent="0.25">
      <c r="A19" s="2">
        <v>16</v>
      </c>
      <c r="B19" s="3" t="s">
        <v>115</v>
      </c>
      <c r="C19" s="19" t="s">
        <v>37</v>
      </c>
      <c r="D19" s="18">
        <f t="shared" si="0"/>
        <v>6</v>
      </c>
      <c r="E19" s="19">
        <v>162</v>
      </c>
      <c r="F19" s="19">
        <v>183</v>
      </c>
      <c r="G19" s="19">
        <v>167</v>
      </c>
      <c r="H19" s="19">
        <v>149</v>
      </c>
      <c r="I19" s="19">
        <v>179</v>
      </c>
      <c r="J19" s="19">
        <v>149</v>
      </c>
      <c r="K19" s="19">
        <f t="shared" si="1"/>
        <v>989</v>
      </c>
      <c r="L19" s="152">
        <f t="shared" si="2"/>
        <v>164.83333333333334</v>
      </c>
    </row>
    <row r="20" spans="1:16" ht="21" customHeight="1" x14ac:dyDescent="0.3">
      <c r="A20" s="2">
        <v>17</v>
      </c>
      <c r="B20" s="3" t="s">
        <v>77</v>
      </c>
      <c r="C20" s="19" t="s">
        <v>2</v>
      </c>
      <c r="D20" s="18">
        <f t="shared" si="0"/>
        <v>6</v>
      </c>
      <c r="E20" s="19">
        <v>171</v>
      </c>
      <c r="F20" s="19">
        <v>188</v>
      </c>
      <c r="G20" s="19">
        <v>159</v>
      </c>
      <c r="H20" s="19">
        <v>155</v>
      </c>
      <c r="I20" s="19">
        <v>140</v>
      </c>
      <c r="J20" s="19">
        <v>152</v>
      </c>
      <c r="K20" s="19">
        <f t="shared" si="1"/>
        <v>965</v>
      </c>
      <c r="L20" s="152">
        <f t="shared" si="2"/>
        <v>160.83333333333334</v>
      </c>
      <c r="P20" t="s">
        <v>58</v>
      </c>
    </row>
    <row r="21" spans="1:16" ht="21" customHeight="1" x14ac:dyDescent="0.3">
      <c r="A21" s="2">
        <v>18</v>
      </c>
      <c r="B21" s="3" t="s">
        <v>74</v>
      </c>
      <c r="C21" s="19" t="s">
        <v>2</v>
      </c>
      <c r="D21" s="18">
        <f t="shared" si="0"/>
        <v>6</v>
      </c>
      <c r="E21" s="19">
        <v>146</v>
      </c>
      <c r="F21" s="19">
        <v>178</v>
      </c>
      <c r="G21" s="19">
        <v>151</v>
      </c>
      <c r="H21" s="19">
        <v>180</v>
      </c>
      <c r="I21" s="19">
        <v>156</v>
      </c>
      <c r="J21" s="19">
        <v>147</v>
      </c>
      <c r="K21" s="19">
        <f t="shared" si="1"/>
        <v>958</v>
      </c>
      <c r="L21" s="152">
        <f t="shared" si="2"/>
        <v>159.66666666666666</v>
      </c>
      <c r="P21"/>
    </row>
    <row r="22" spans="1:16" ht="21" customHeight="1" x14ac:dyDescent="0.25">
      <c r="A22" s="2">
        <v>19</v>
      </c>
      <c r="B22" s="3" t="s">
        <v>102</v>
      </c>
      <c r="C22" s="3" t="s">
        <v>0</v>
      </c>
      <c r="D22" s="18">
        <f t="shared" si="0"/>
        <v>6</v>
      </c>
      <c r="E22" s="19">
        <v>149</v>
      </c>
      <c r="F22" s="19">
        <v>137</v>
      </c>
      <c r="G22" s="19">
        <v>187</v>
      </c>
      <c r="H22" s="19">
        <v>158</v>
      </c>
      <c r="I22" s="19">
        <v>162</v>
      </c>
      <c r="J22" s="19">
        <v>163</v>
      </c>
      <c r="K22" s="19">
        <f t="shared" si="1"/>
        <v>956</v>
      </c>
      <c r="L22" s="152">
        <f t="shared" si="2"/>
        <v>159.33333333333334</v>
      </c>
    </row>
    <row r="23" spans="1:16" ht="21" customHeight="1" x14ac:dyDescent="0.25">
      <c r="A23" s="2">
        <v>20</v>
      </c>
      <c r="B23" s="3" t="s">
        <v>69</v>
      </c>
      <c r="C23" s="19" t="s">
        <v>1</v>
      </c>
      <c r="D23" s="18">
        <f t="shared" si="0"/>
        <v>6</v>
      </c>
      <c r="E23" s="19">
        <v>185</v>
      </c>
      <c r="F23" s="19">
        <v>148</v>
      </c>
      <c r="G23" s="19">
        <v>173</v>
      </c>
      <c r="H23" s="19">
        <v>158</v>
      </c>
      <c r="I23" s="19">
        <v>124</v>
      </c>
      <c r="J23" s="19">
        <v>168</v>
      </c>
      <c r="K23" s="19">
        <f t="shared" si="1"/>
        <v>956</v>
      </c>
      <c r="L23" s="152">
        <f t="shared" si="2"/>
        <v>159.33333333333334</v>
      </c>
    </row>
  </sheetData>
  <sortState ref="A4:L23">
    <sortCondition descending="1" ref="L4:L23"/>
  </sortState>
  <mergeCells count="2">
    <mergeCell ref="B1:L1"/>
    <mergeCell ref="E2:J2"/>
  </mergeCells>
  <conditionalFormatting sqref="L4:L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7" zoomScale="70" zoomScaleNormal="70" workbookViewId="0">
      <selection activeCell="B13" sqref="B13"/>
    </sheetView>
  </sheetViews>
  <sheetFormatPr baseColWidth="10" defaultColWidth="11.44140625" defaultRowHeight="15" x14ac:dyDescent="0.25"/>
  <cols>
    <col min="1" max="1" width="4.88671875" style="1" customWidth="1"/>
    <col min="2" max="2" width="37.44140625" style="1" customWidth="1"/>
    <col min="3" max="3" width="16" style="1" bestFit="1" customWidth="1"/>
    <col min="4" max="4" width="9.6640625" style="1" bestFit="1" customWidth="1"/>
    <col min="5" max="10" width="6.33203125" style="1" customWidth="1"/>
    <col min="11" max="11" width="8.6640625" style="1" customWidth="1"/>
    <col min="12" max="12" width="9.6640625" style="1" customWidth="1"/>
    <col min="13" max="13" width="8.33203125" style="1" customWidth="1"/>
    <col min="14" max="14" width="11.44140625" style="1"/>
    <col min="15" max="15" width="14.109375" style="1" bestFit="1" customWidth="1"/>
    <col min="16" max="16384" width="11.44140625" style="1"/>
  </cols>
  <sheetData>
    <row r="1" spans="1:14" ht="31.5" customHeight="1" thickBot="1" x14ac:dyDescent="0.3">
      <c r="B1" s="288" t="s">
        <v>41</v>
      </c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4" ht="21.6" customHeight="1" thickBot="1" x14ac:dyDescent="0.35">
      <c r="B2" s="45" t="s">
        <v>81</v>
      </c>
      <c r="C2" s="46"/>
      <c r="D2" s="47"/>
      <c r="E2" s="287" t="s">
        <v>27</v>
      </c>
      <c r="F2" s="287"/>
      <c r="G2" s="287"/>
      <c r="H2" s="287"/>
      <c r="I2" s="287"/>
      <c r="J2" s="287"/>
      <c r="K2" s="47"/>
      <c r="L2" s="48"/>
    </row>
    <row r="3" spans="1:14" ht="15.6" x14ac:dyDescent="0.3">
      <c r="A3" s="45" t="s">
        <v>21</v>
      </c>
      <c r="B3" s="140" t="s">
        <v>40</v>
      </c>
      <c r="C3" s="141" t="s">
        <v>4</v>
      </c>
      <c r="D3" s="141" t="s">
        <v>26</v>
      </c>
      <c r="E3" s="141" t="s">
        <v>5</v>
      </c>
      <c r="F3" s="141" t="s">
        <v>6</v>
      </c>
      <c r="G3" s="141" t="s">
        <v>7</v>
      </c>
      <c r="H3" s="141" t="s">
        <v>8</v>
      </c>
      <c r="I3" s="141" t="s">
        <v>9</v>
      </c>
      <c r="J3" s="141" t="s">
        <v>10</v>
      </c>
      <c r="K3" s="73" t="s">
        <v>22</v>
      </c>
      <c r="L3" s="74" t="s">
        <v>23</v>
      </c>
    </row>
    <row r="4" spans="1:14" ht="21" customHeight="1" x14ac:dyDescent="0.25">
      <c r="A4" s="2">
        <v>1</v>
      </c>
      <c r="B4" s="189" t="s">
        <v>84</v>
      </c>
      <c r="C4" s="189" t="s">
        <v>2</v>
      </c>
      <c r="D4" s="190">
        <f>COUNTIF(E4:J4,"&gt;0")</f>
        <v>6</v>
      </c>
      <c r="E4" s="189">
        <v>166</v>
      </c>
      <c r="F4" s="189">
        <v>187</v>
      </c>
      <c r="G4" s="189">
        <v>170</v>
      </c>
      <c r="H4" s="189">
        <v>143</v>
      </c>
      <c r="I4" s="189">
        <v>183</v>
      </c>
      <c r="J4" s="189">
        <v>153</v>
      </c>
      <c r="K4" s="189">
        <f>+SUM(E4:J4)</f>
        <v>1002</v>
      </c>
      <c r="L4" s="191">
        <f>+K4/D4</f>
        <v>167</v>
      </c>
      <c r="M4" s="21">
        <v>9</v>
      </c>
      <c r="N4" s="21"/>
    </row>
    <row r="5" spans="1:14" ht="21" customHeight="1" x14ac:dyDescent="0.25">
      <c r="A5" s="2">
        <v>2</v>
      </c>
      <c r="B5" s="192" t="s">
        <v>83</v>
      </c>
      <c r="C5" s="193" t="s">
        <v>1</v>
      </c>
      <c r="D5" s="194">
        <f>COUNTIF(E5:J5,"&gt;0")</f>
        <v>6</v>
      </c>
      <c r="E5" s="195">
        <v>126</v>
      </c>
      <c r="F5" s="195">
        <v>179</v>
      </c>
      <c r="G5" s="195">
        <v>209</v>
      </c>
      <c r="H5" s="195">
        <v>137</v>
      </c>
      <c r="I5" s="195">
        <v>169</v>
      </c>
      <c r="J5" s="195">
        <v>164</v>
      </c>
      <c r="K5" s="195">
        <f>+SUM(E5:J5)</f>
        <v>984</v>
      </c>
      <c r="L5" s="196">
        <f>+K5/D5</f>
        <v>164</v>
      </c>
      <c r="M5" s="21">
        <v>8</v>
      </c>
      <c r="N5" s="21"/>
    </row>
    <row r="6" spans="1:14" ht="21" customHeight="1" x14ac:dyDescent="0.25">
      <c r="A6" s="2">
        <v>3</v>
      </c>
      <c r="B6" s="197" t="s">
        <v>82</v>
      </c>
      <c r="C6" s="198" t="s">
        <v>1</v>
      </c>
      <c r="D6" s="199">
        <f>COUNTIF(E6:J6,"&gt;0")</f>
        <v>6</v>
      </c>
      <c r="E6" s="200">
        <v>151</v>
      </c>
      <c r="F6" s="200">
        <v>148</v>
      </c>
      <c r="G6" s="200">
        <v>181</v>
      </c>
      <c r="H6" s="200">
        <v>126</v>
      </c>
      <c r="I6" s="200">
        <v>163</v>
      </c>
      <c r="J6" s="200">
        <v>196</v>
      </c>
      <c r="K6" s="200">
        <f>+SUM(E6:J6)</f>
        <v>965</v>
      </c>
      <c r="L6" s="201">
        <f>+K6/D6</f>
        <v>160.83333333333334</v>
      </c>
      <c r="M6" s="21">
        <v>9</v>
      </c>
      <c r="N6" s="21"/>
    </row>
    <row r="7" spans="1:14" ht="21" customHeight="1" x14ac:dyDescent="0.25">
      <c r="A7" s="2">
        <v>4</v>
      </c>
      <c r="B7" s="3" t="s">
        <v>86</v>
      </c>
      <c r="C7" s="3" t="s">
        <v>0</v>
      </c>
      <c r="D7" s="2">
        <f>COUNTIF(E7:J7,"&gt;0")</f>
        <v>6</v>
      </c>
      <c r="E7" s="3">
        <v>138</v>
      </c>
      <c r="F7" s="3">
        <v>136</v>
      </c>
      <c r="G7" s="3">
        <v>134</v>
      </c>
      <c r="H7" s="3">
        <v>142</v>
      </c>
      <c r="I7" s="3">
        <v>114</v>
      </c>
      <c r="J7" s="3">
        <v>109</v>
      </c>
      <c r="K7" s="3">
        <f>+SUM(E7:J7)</f>
        <v>773</v>
      </c>
      <c r="L7" s="153">
        <f>+K7/D7</f>
        <v>128.83333333333334</v>
      </c>
      <c r="M7" s="21">
        <v>10</v>
      </c>
      <c r="N7" s="21"/>
    </row>
    <row r="8" spans="1:14" ht="21" customHeight="1" x14ac:dyDescent="0.25">
      <c r="A8" s="2">
        <v>5</v>
      </c>
      <c r="B8" s="3" t="s">
        <v>85</v>
      </c>
      <c r="C8" s="19" t="s">
        <v>2</v>
      </c>
      <c r="D8" s="2">
        <f>COUNTIF(E8:J8,"&gt;0")</f>
        <v>6</v>
      </c>
      <c r="E8" s="3">
        <v>117</v>
      </c>
      <c r="F8" s="3">
        <v>128</v>
      </c>
      <c r="G8" s="3">
        <v>112</v>
      </c>
      <c r="H8" s="3">
        <v>119</v>
      </c>
      <c r="I8" s="3">
        <v>148</v>
      </c>
      <c r="J8" s="3">
        <v>136</v>
      </c>
      <c r="K8" s="3">
        <f>+SUM(E8:J8)</f>
        <v>760</v>
      </c>
      <c r="L8" s="153">
        <f>+K8/D8</f>
        <v>126.66666666666667</v>
      </c>
      <c r="M8" s="21">
        <v>8</v>
      </c>
      <c r="N8" s="21"/>
    </row>
    <row r="9" spans="1:14" ht="21" customHeight="1" thickBot="1" x14ac:dyDescent="0.3">
      <c r="A9" s="17"/>
      <c r="B9" s="31"/>
      <c r="C9" s="31"/>
      <c r="D9" s="17"/>
      <c r="E9" s="31"/>
      <c r="F9" s="31"/>
      <c r="G9" s="31"/>
      <c r="H9" s="31"/>
      <c r="I9" s="31"/>
      <c r="J9" s="31"/>
      <c r="K9" s="31"/>
      <c r="L9" s="32"/>
      <c r="M9" s="21"/>
      <c r="N9" s="21"/>
    </row>
    <row r="10" spans="1:14" ht="21" customHeight="1" x14ac:dyDescent="0.3">
      <c r="A10" s="17"/>
      <c r="B10" s="45" t="s">
        <v>94</v>
      </c>
      <c r="C10" s="31"/>
      <c r="D10" s="17"/>
      <c r="E10" s="31"/>
      <c r="F10" s="31"/>
      <c r="G10" s="31"/>
      <c r="H10" s="31"/>
      <c r="I10" s="31"/>
      <c r="J10" s="31"/>
      <c r="K10" s="31"/>
      <c r="L10" s="32"/>
      <c r="M10" s="21"/>
      <c r="N10" s="21"/>
    </row>
    <row r="11" spans="1:14" ht="21" customHeight="1" x14ac:dyDescent="0.25">
      <c r="A11" s="2">
        <v>1</v>
      </c>
      <c r="B11" s="189" t="s">
        <v>92</v>
      </c>
      <c r="C11" s="189" t="s">
        <v>2</v>
      </c>
      <c r="D11" s="190">
        <f>COUNTIF(E11:J11,"&gt;0")</f>
        <v>6</v>
      </c>
      <c r="E11" s="189">
        <v>165</v>
      </c>
      <c r="F11" s="189">
        <v>179</v>
      </c>
      <c r="G11" s="189">
        <v>157</v>
      </c>
      <c r="H11" s="189">
        <v>135</v>
      </c>
      <c r="I11" s="189">
        <v>164</v>
      </c>
      <c r="J11" s="189">
        <v>125</v>
      </c>
      <c r="K11" s="189">
        <f>+SUM(E11:J11)</f>
        <v>925</v>
      </c>
      <c r="L11" s="191">
        <f>+K11/D11</f>
        <v>154.16666666666666</v>
      </c>
      <c r="M11" s="21">
        <v>11</v>
      </c>
      <c r="N11" s="21"/>
    </row>
    <row r="12" spans="1:14" ht="21" customHeight="1" x14ac:dyDescent="0.25">
      <c r="A12" s="2">
        <v>2</v>
      </c>
      <c r="B12" s="195" t="s">
        <v>116</v>
      </c>
      <c r="C12" s="195" t="s">
        <v>1</v>
      </c>
      <c r="D12" s="194">
        <f>COUNTIF(E12:J12,"&gt;0")</f>
        <v>6</v>
      </c>
      <c r="E12" s="195">
        <v>166</v>
      </c>
      <c r="F12" s="195">
        <v>165</v>
      </c>
      <c r="G12" s="195">
        <v>156</v>
      </c>
      <c r="H12" s="195">
        <v>153</v>
      </c>
      <c r="I12" s="195">
        <v>147</v>
      </c>
      <c r="J12" s="195">
        <v>127</v>
      </c>
      <c r="K12" s="195">
        <f>+SUM(E12:J12)</f>
        <v>914</v>
      </c>
      <c r="L12" s="196">
        <f>+K12/D12</f>
        <v>152.33333333333334</v>
      </c>
      <c r="M12" s="21">
        <v>11</v>
      </c>
      <c r="N12" s="21"/>
    </row>
    <row r="13" spans="1:14" ht="21" customHeight="1" x14ac:dyDescent="0.25">
      <c r="A13" s="2">
        <v>3</v>
      </c>
      <c r="B13" s="200" t="s">
        <v>117</v>
      </c>
      <c r="C13" s="200" t="s">
        <v>1</v>
      </c>
      <c r="D13" s="199">
        <f>COUNTIF(E13:J13,"&gt;0")</f>
        <v>6</v>
      </c>
      <c r="E13" s="200">
        <v>178</v>
      </c>
      <c r="F13" s="200">
        <v>143</v>
      </c>
      <c r="G13" s="200">
        <v>125</v>
      </c>
      <c r="H13" s="200">
        <v>158</v>
      </c>
      <c r="I13" s="200">
        <v>183</v>
      </c>
      <c r="J13" s="200">
        <v>115</v>
      </c>
      <c r="K13" s="200">
        <f>+SUM(E13:J13)</f>
        <v>902</v>
      </c>
      <c r="L13" s="201">
        <f>+K13/D13</f>
        <v>150.33333333333334</v>
      </c>
      <c r="M13" s="21">
        <v>12</v>
      </c>
      <c r="N13" s="21"/>
    </row>
    <row r="14" spans="1:14" ht="21" customHeight="1" x14ac:dyDescent="0.25">
      <c r="A14" s="2">
        <v>4</v>
      </c>
      <c r="B14" s="3" t="s">
        <v>87</v>
      </c>
      <c r="C14" s="3" t="s">
        <v>0</v>
      </c>
      <c r="D14" s="2">
        <f>COUNTIF(E14:J14,"&gt;0")</f>
        <v>6</v>
      </c>
      <c r="E14" s="3">
        <v>146</v>
      </c>
      <c r="F14" s="3">
        <v>156</v>
      </c>
      <c r="G14" s="3">
        <v>158</v>
      </c>
      <c r="H14" s="3">
        <v>120</v>
      </c>
      <c r="I14" s="3">
        <v>115</v>
      </c>
      <c r="J14" s="3">
        <v>194</v>
      </c>
      <c r="K14" s="3">
        <f>+SUM(E14:J14)</f>
        <v>889</v>
      </c>
      <c r="L14" s="153">
        <f>+K14/D14</f>
        <v>148.16666666666666</v>
      </c>
      <c r="M14" s="21">
        <v>10</v>
      </c>
      <c r="N14" s="21"/>
    </row>
    <row r="15" spans="1:14" ht="21" customHeight="1" x14ac:dyDescent="0.25">
      <c r="A15" s="2">
        <v>5</v>
      </c>
      <c r="B15" s="3" t="s">
        <v>93</v>
      </c>
      <c r="C15" s="3" t="s">
        <v>2</v>
      </c>
      <c r="D15" s="2">
        <f>COUNTIF(E15:J15,"&gt;0")</f>
        <v>6</v>
      </c>
      <c r="E15" s="3">
        <v>103</v>
      </c>
      <c r="F15" s="3">
        <v>93</v>
      </c>
      <c r="G15" s="3">
        <v>101</v>
      </c>
      <c r="H15" s="3">
        <v>91</v>
      </c>
      <c r="I15" s="3">
        <v>134</v>
      </c>
      <c r="J15" s="3">
        <v>134</v>
      </c>
      <c r="K15" s="3">
        <f>+SUM(E15:J15)</f>
        <v>656</v>
      </c>
      <c r="L15" s="153">
        <f>+K15/D15</f>
        <v>109.33333333333333</v>
      </c>
      <c r="M15" s="21">
        <v>12</v>
      </c>
      <c r="N15" s="21"/>
    </row>
    <row r="16" spans="1:14" ht="15.6" thickBot="1" x14ac:dyDescent="0.3"/>
    <row r="17" spans="1:14" ht="15.6" x14ac:dyDescent="0.3">
      <c r="B17" s="45" t="s">
        <v>95</v>
      </c>
    </row>
    <row r="18" spans="1:14" ht="21" customHeight="1" x14ac:dyDescent="0.25">
      <c r="A18" s="2">
        <v>1</v>
      </c>
      <c r="B18" s="189" t="s">
        <v>90</v>
      </c>
      <c r="C18" s="189" t="s">
        <v>2</v>
      </c>
      <c r="D18" s="190">
        <f>COUNTIF(E18:J18,"&gt;0")</f>
        <v>6</v>
      </c>
      <c r="E18" s="189">
        <v>190</v>
      </c>
      <c r="F18" s="189">
        <v>133</v>
      </c>
      <c r="G18" s="189">
        <v>154</v>
      </c>
      <c r="H18" s="189">
        <v>178</v>
      </c>
      <c r="I18" s="189">
        <v>154</v>
      </c>
      <c r="J18" s="189">
        <v>155</v>
      </c>
      <c r="K18" s="189">
        <f>+SUM(E18:J18)</f>
        <v>964</v>
      </c>
      <c r="L18" s="153">
        <f>+K18/D18</f>
        <v>160.66666666666666</v>
      </c>
      <c r="M18" s="21"/>
      <c r="N18" s="21"/>
    </row>
    <row r="19" spans="1:14" ht="21" customHeight="1" x14ac:dyDescent="0.25">
      <c r="A19" s="2">
        <v>2</v>
      </c>
      <c r="B19" s="3" t="s">
        <v>88</v>
      </c>
      <c r="C19" s="3" t="s">
        <v>0</v>
      </c>
      <c r="D19" s="2">
        <f>COUNTIF(E19:J19,"&gt;0")</f>
        <v>6</v>
      </c>
      <c r="E19" s="3">
        <v>145</v>
      </c>
      <c r="F19" s="3">
        <v>169</v>
      </c>
      <c r="G19" s="3">
        <v>141</v>
      </c>
      <c r="H19" s="3">
        <v>196</v>
      </c>
      <c r="I19" s="3">
        <v>124</v>
      </c>
      <c r="J19" s="3">
        <v>138</v>
      </c>
      <c r="K19" s="3">
        <f>+SUM(E19:J19)</f>
        <v>913</v>
      </c>
      <c r="L19" s="153">
        <f>+K19/D19</f>
        <v>152.16666666666666</v>
      </c>
    </row>
    <row r="20" spans="1:14" ht="21" customHeight="1" thickBot="1" x14ac:dyDescent="0.3">
      <c r="A20" s="17"/>
      <c r="B20" s="31"/>
      <c r="C20" s="31"/>
      <c r="D20" s="17"/>
      <c r="E20" s="31"/>
      <c r="F20" s="31"/>
      <c r="G20" s="31"/>
      <c r="H20" s="31"/>
      <c r="I20" s="31"/>
      <c r="J20" s="31"/>
      <c r="K20" s="31"/>
      <c r="L20" s="32"/>
    </row>
    <row r="21" spans="1:14" ht="21" customHeight="1" x14ac:dyDescent="0.3">
      <c r="A21" s="17"/>
      <c r="B21" s="45" t="s">
        <v>96</v>
      </c>
      <c r="C21" s="31"/>
      <c r="D21" s="17"/>
      <c r="E21" s="31"/>
      <c r="F21" s="31"/>
      <c r="G21" s="31"/>
      <c r="H21" s="31"/>
      <c r="I21" s="31"/>
      <c r="J21" s="31"/>
      <c r="K21" s="31"/>
      <c r="L21" s="32"/>
    </row>
    <row r="22" spans="1:14" ht="21" customHeight="1" x14ac:dyDescent="0.25">
      <c r="A22" s="2">
        <v>1</v>
      </c>
      <c r="B22" s="189" t="s">
        <v>91</v>
      </c>
      <c r="C22" s="189" t="s">
        <v>2</v>
      </c>
      <c r="D22" s="190">
        <f>COUNTIF(E22:J22,"&gt;0")</f>
        <v>6</v>
      </c>
      <c r="E22" s="189">
        <v>165</v>
      </c>
      <c r="F22" s="189">
        <v>118</v>
      </c>
      <c r="G22" s="189">
        <v>194</v>
      </c>
      <c r="H22" s="189">
        <v>160</v>
      </c>
      <c r="I22" s="189">
        <v>155</v>
      </c>
      <c r="J22" s="189">
        <v>143</v>
      </c>
      <c r="K22" s="189">
        <f>+SUM(E22:J22)</f>
        <v>935</v>
      </c>
      <c r="L22" s="153">
        <f>+K22/D22</f>
        <v>155.83333333333334</v>
      </c>
    </row>
    <row r="23" spans="1:14" ht="21" customHeight="1" x14ac:dyDescent="0.25">
      <c r="A23" s="2">
        <v>2</v>
      </c>
      <c r="B23" s="3" t="s">
        <v>89</v>
      </c>
      <c r="C23" s="3" t="s">
        <v>0</v>
      </c>
      <c r="D23" s="2">
        <f>COUNTIF(E23:J23,"&gt;0")</f>
        <v>6</v>
      </c>
      <c r="E23" s="3">
        <v>135</v>
      </c>
      <c r="F23" s="3">
        <v>122</v>
      </c>
      <c r="G23" s="3">
        <v>130</v>
      </c>
      <c r="H23" s="3">
        <v>141</v>
      </c>
      <c r="I23" s="3">
        <v>98</v>
      </c>
      <c r="J23" s="3">
        <v>143</v>
      </c>
      <c r="K23" s="3">
        <f>+SUM(E23:J23)</f>
        <v>769</v>
      </c>
      <c r="L23" s="153">
        <f>+K23/D23</f>
        <v>128.16666666666666</v>
      </c>
    </row>
    <row r="26" spans="1:14" x14ac:dyDescent="0.25">
      <c r="B26" s="1" t="s">
        <v>58</v>
      </c>
    </row>
  </sheetData>
  <sortState ref="B11:L15">
    <sortCondition descending="1" ref="K11:K15"/>
  </sortState>
  <mergeCells count="2">
    <mergeCell ref="B1:L1"/>
    <mergeCell ref="E2:J2"/>
  </mergeCells>
  <conditionalFormatting sqref="L4:L15 L18:L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opLeftCell="A2" zoomScale="70" zoomScaleNormal="70" workbookViewId="0">
      <selection activeCell="P6" sqref="P6"/>
    </sheetView>
  </sheetViews>
  <sheetFormatPr baseColWidth="10" defaultColWidth="11.44140625" defaultRowHeight="15" x14ac:dyDescent="0.25"/>
  <cols>
    <col min="1" max="1" width="5.44140625" style="1" customWidth="1"/>
    <col min="2" max="2" width="37.33203125" style="1" customWidth="1"/>
    <col min="3" max="3" width="16" style="1" bestFit="1" customWidth="1"/>
    <col min="4" max="4" width="9.6640625" style="1" bestFit="1" customWidth="1"/>
    <col min="5" max="10" width="6.33203125" style="1" customWidth="1"/>
    <col min="11" max="11" width="8.6640625" style="1" customWidth="1"/>
    <col min="12" max="12" width="9.6640625" style="1" customWidth="1"/>
    <col min="13" max="13" width="11.44140625" style="1"/>
    <col min="14" max="14" width="12.44140625" style="1" bestFit="1" customWidth="1"/>
    <col min="15" max="16384" width="11.44140625" style="1"/>
  </cols>
  <sheetData>
    <row r="1" spans="1:14" ht="31.5" customHeight="1" thickBot="1" x14ac:dyDescent="0.3">
      <c r="B1" s="288" t="s">
        <v>41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</row>
    <row r="2" spans="1:14" ht="21" customHeight="1" thickBot="1" x14ac:dyDescent="0.35">
      <c r="B2" s="295" t="s">
        <v>30</v>
      </c>
      <c r="C2" s="296"/>
      <c r="D2" s="297"/>
      <c r="E2" s="292" t="s">
        <v>28</v>
      </c>
      <c r="F2" s="293"/>
      <c r="G2" s="293"/>
      <c r="H2" s="293"/>
      <c r="I2" s="293"/>
      <c r="J2" s="294"/>
    </row>
    <row r="3" spans="1:14" ht="21" customHeight="1" thickBot="1" x14ac:dyDescent="0.35">
      <c r="A3" s="51" t="s">
        <v>21</v>
      </c>
      <c r="B3" s="102" t="s">
        <v>3</v>
      </c>
      <c r="C3" s="103" t="s">
        <v>4</v>
      </c>
      <c r="D3" s="103" t="s">
        <v>26</v>
      </c>
      <c r="E3" s="103" t="s">
        <v>5</v>
      </c>
      <c r="F3" s="103" t="s">
        <v>6</v>
      </c>
      <c r="G3" s="103" t="s">
        <v>7</v>
      </c>
      <c r="H3" s="103" t="s">
        <v>8</v>
      </c>
      <c r="I3" s="103" t="s">
        <v>9</v>
      </c>
      <c r="J3" s="103" t="s">
        <v>10</v>
      </c>
      <c r="K3" s="90" t="s">
        <v>22</v>
      </c>
      <c r="L3" s="91" t="s">
        <v>25</v>
      </c>
      <c r="M3" s="92" t="s">
        <v>32</v>
      </c>
      <c r="N3" s="91" t="s">
        <v>33</v>
      </c>
    </row>
    <row r="4" spans="1:14" ht="21" customHeight="1" x14ac:dyDescent="0.25">
      <c r="A4" s="298">
        <v>1</v>
      </c>
      <c r="B4" s="189" t="s">
        <v>78</v>
      </c>
      <c r="C4" s="224" t="s">
        <v>36</v>
      </c>
      <c r="D4" s="225">
        <f t="shared" ref="D4:D17" si="0">COUNTIF(E4:J4,"&gt;0")</f>
        <v>6</v>
      </c>
      <c r="E4" s="224">
        <v>166</v>
      </c>
      <c r="F4" s="224">
        <v>158</v>
      </c>
      <c r="G4" s="224">
        <v>154</v>
      </c>
      <c r="H4" s="224">
        <v>169</v>
      </c>
      <c r="I4" s="224">
        <v>162</v>
      </c>
      <c r="J4" s="241">
        <v>154</v>
      </c>
      <c r="K4" s="224">
        <f t="shared" ref="K4:K17" si="1">+SUM(E4:J4)</f>
        <v>963</v>
      </c>
      <c r="L4" s="242">
        <f t="shared" ref="L4:L17" si="2">+K4/D4</f>
        <v>160.5</v>
      </c>
      <c r="M4" s="243">
        <f>+K4+K5</f>
        <v>2042</v>
      </c>
      <c r="N4" s="119">
        <f>+M4/(D4+D5)</f>
        <v>170.16666666666666</v>
      </c>
    </row>
    <row r="5" spans="1:14" ht="21" customHeight="1" thickBot="1" x14ac:dyDescent="0.3">
      <c r="A5" s="299"/>
      <c r="B5" s="244" t="s">
        <v>57</v>
      </c>
      <c r="C5" s="227" t="s">
        <v>36</v>
      </c>
      <c r="D5" s="228">
        <f t="shared" si="0"/>
        <v>6</v>
      </c>
      <c r="E5" s="227">
        <v>201</v>
      </c>
      <c r="F5" s="227">
        <v>146</v>
      </c>
      <c r="G5" s="227">
        <v>188</v>
      </c>
      <c r="H5" s="227">
        <v>172</v>
      </c>
      <c r="I5" s="227">
        <v>162</v>
      </c>
      <c r="J5" s="245">
        <v>210</v>
      </c>
      <c r="K5" s="227">
        <f t="shared" si="1"/>
        <v>1079</v>
      </c>
      <c r="L5" s="246">
        <f t="shared" si="2"/>
        <v>179.83333333333334</v>
      </c>
      <c r="M5" s="247">
        <f>+M4</f>
        <v>2042</v>
      </c>
      <c r="N5" s="120">
        <f>+N4</f>
        <v>170.16666666666666</v>
      </c>
    </row>
    <row r="6" spans="1:14" ht="21" customHeight="1" x14ac:dyDescent="0.25">
      <c r="A6" s="298">
        <v>2</v>
      </c>
      <c r="B6" s="229" t="s">
        <v>70</v>
      </c>
      <c r="C6" s="229" t="s">
        <v>2</v>
      </c>
      <c r="D6" s="230">
        <f t="shared" si="0"/>
        <v>6</v>
      </c>
      <c r="E6" s="229">
        <v>167</v>
      </c>
      <c r="F6" s="229">
        <v>190</v>
      </c>
      <c r="G6" s="229">
        <v>188</v>
      </c>
      <c r="H6" s="229">
        <v>164</v>
      </c>
      <c r="I6" s="229">
        <v>155</v>
      </c>
      <c r="J6" s="248">
        <v>147</v>
      </c>
      <c r="K6" s="229">
        <f t="shared" si="1"/>
        <v>1011</v>
      </c>
      <c r="L6" s="249">
        <f t="shared" si="2"/>
        <v>168.5</v>
      </c>
      <c r="M6" s="250">
        <f>+K6+K7</f>
        <v>2016</v>
      </c>
      <c r="N6" s="119">
        <f>+M6/(D6+D7)</f>
        <v>168</v>
      </c>
    </row>
    <row r="7" spans="1:14" ht="21" customHeight="1" thickBot="1" x14ac:dyDescent="0.3">
      <c r="A7" s="299"/>
      <c r="B7" s="251" t="s">
        <v>71</v>
      </c>
      <c r="C7" s="231" t="s">
        <v>2</v>
      </c>
      <c r="D7" s="232">
        <f t="shared" si="0"/>
        <v>6</v>
      </c>
      <c r="E7" s="231">
        <v>168</v>
      </c>
      <c r="F7" s="231">
        <v>180</v>
      </c>
      <c r="G7" s="231">
        <v>164</v>
      </c>
      <c r="H7" s="231">
        <v>173</v>
      </c>
      <c r="I7" s="231">
        <v>135</v>
      </c>
      <c r="J7" s="252">
        <v>185</v>
      </c>
      <c r="K7" s="231">
        <f t="shared" si="1"/>
        <v>1005</v>
      </c>
      <c r="L7" s="253">
        <f t="shared" si="2"/>
        <v>167.5</v>
      </c>
      <c r="M7" s="254">
        <f>+M6</f>
        <v>2016</v>
      </c>
      <c r="N7" s="120">
        <f>+N6</f>
        <v>168</v>
      </c>
    </row>
    <row r="8" spans="1:14" ht="21" customHeight="1" x14ac:dyDescent="0.25">
      <c r="A8" s="298">
        <v>3</v>
      </c>
      <c r="B8" s="255" t="s">
        <v>68</v>
      </c>
      <c r="C8" s="255" t="s">
        <v>0</v>
      </c>
      <c r="D8" s="256">
        <f t="shared" si="0"/>
        <v>6</v>
      </c>
      <c r="E8" s="255">
        <v>168</v>
      </c>
      <c r="F8" s="255">
        <v>203</v>
      </c>
      <c r="G8" s="255">
        <v>181</v>
      </c>
      <c r="H8" s="255">
        <v>188</v>
      </c>
      <c r="I8" s="255">
        <v>175</v>
      </c>
      <c r="J8" s="257">
        <v>156</v>
      </c>
      <c r="K8" s="255">
        <f t="shared" si="1"/>
        <v>1071</v>
      </c>
      <c r="L8" s="258">
        <f t="shared" si="2"/>
        <v>178.5</v>
      </c>
      <c r="M8" s="259">
        <f>+K8+K9</f>
        <v>1999</v>
      </c>
      <c r="N8" s="119">
        <f>+M8/(D8+D9)</f>
        <v>166.58333333333334</v>
      </c>
    </row>
    <row r="9" spans="1:14" ht="21" customHeight="1" thickBot="1" x14ac:dyDescent="0.3">
      <c r="A9" s="299"/>
      <c r="B9" s="260" t="s">
        <v>60</v>
      </c>
      <c r="C9" s="260" t="s">
        <v>0</v>
      </c>
      <c r="D9" s="261">
        <f t="shared" si="0"/>
        <v>6</v>
      </c>
      <c r="E9" s="260">
        <v>175</v>
      </c>
      <c r="F9" s="260">
        <v>172</v>
      </c>
      <c r="G9" s="260">
        <v>133</v>
      </c>
      <c r="H9" s="260">
        <v>161</v>
      </c>
      <c r="I9" s="260">
        <v>159</v>
      </c>
      <c r="J9" s="262">
        <v>128</v>
      </c>
      <c r="K9" s="260">
        <f t="shared" si="1"/>
        <v>928</v>
      </c>
      <c r="L9" s="263">
        <f t="shared" si="2"/>
        <v>154.66666666666666</v>
      </c>
      <c r="M9" s="264">
        <f>+M8</f>
        <v>1999</v>
      </c>
      <c r="N9" s="120">
        <f>+N8</f>
        <v>166.58333333333334</v>
      </c>
    </row>
    <row r="10" spans="1:14" ht="21" customHeight="1" x14ac:dyDescent="0.25">
      <c r="A10" s="298">
        <v>4</v>
      </c>
      <c r="B10" s="11" t="s">
        <v>39</v>
      </c>
      <c r="C10" s="11" t="s">
        <v>37</v>
      </c>
      <c r="D10" s="63">
        <f t="shared" si="0"/>
        <v>6</v>
      </c>
      <c r="E10" s="57">
        <v>143</v>
      </c>
      <c r="F10" s="55">
        <v>157</v>
      </c>
      <c r="G10" s="55">
        <v>184</v>
      </c>
      <c r="H10" s="55">
        <v>147</v>
      </c>
      <c r="I10" s="55">
        <v>149</v>
      </c>
      <c r="J10" s="99">
        <v>190</v>
      </c>
      <c r="K10" s="55">
        <f t="shared" si="1"/>
        <v>970</v>
      </c>
      <c r="L10" s="88">
        <f t="shared" si="2"/>
        <v>161.66666666666666</v>
      </c>
      <c r="M10" s="115">
        <f>+K10+K11</f>
        <v>1976</v>
      </c>
      <c r="N10" s="119">
        <f>+M10/(D10+D11)</f>
        <v>164.66666666666666</v>
      </c>
    </row>
    <row r="11" spans="1:14" ht="21" customHeight="1" thickBot="1" x14ac:dyDescent="0.3">
      <c r="A11" s="299">
        <v>2</v>
      </c>
      <c r="B11" s="33" t="s">
        <v>80</v>
      </c>
      <c r="C11" s="7" t="s">
        <v>37</v>
      </c>
      <c r="D11" s="64">
        <f t="shared" si="0"/>
        <v>6</v>
      </c>
      <c r="E11" s="78">
        <v>163</v>
      </c>
      <c r="F11" s="27">
        <v>181</v>
      </c>
      <c r="G11" s="27">
        <v>188</v>
      </c>
      <c r="H11" s="27">
        <v>177</v>
      </c>
      <c r="I11" s="27">
        <v>154</v>
      </c>
      <c r="J11" s="87">
        <v>143</v>
      </c>
      <c r="K11" s="27">
        <f t="shared" si="1"/>
        <v>1006</v>
      </c>
      <c r="L11" s="82">
        <f t="shared" si="2"/>
        <v>167.66666666666666</v>
      </c>
      <c r="M11" s="121">
        <f>+M10</f>
        <v>1976</v>
      </c>
      <c r="N11" s="120">
        <f>+N10</f>
        <v>164.66666666666666</v>
      </c>
    </row>
    <row r="12" spans="1:14" ht="21" customHeight="1" x14ac:dyDescent="0.25">
      <c r="A12" s="300">
        <v>5</v>
      </c>
      <c r="B12" s="11" t="s">
        <v>61</v>
      </c>
      <c r="C12" s="11" t="s">
        <v>0</v>
      </c>
      <c r="D12" s="63">
        <f t="shared" si="0"/>
        <v>6</v>
      </c>
      <c r="E12" s="57">
        <v>157</v>
      </c>
      <c r="F12" s="55">
        <v>147</v>
      </c>
      <c r="G12" s="55">
        <v>177</v>
      </c>
      <c r="H12" s="55">
        <v>193</v>
      </c>
      <c r="I12" s="55">
        <v>147</v>
      </c>
      <c r="J12" s="99">
        <v>137</v>
      </c>
      <c r="K12" s="55">
        <f t="shared" si="1"/>
        <v>958</v>
      </c>
      <c r="L12" s="88">
        <f t="shared" si="2"/>
        <v>159.66666666666666</v>
      </c>
      <c r="M12" s="124">
        <f>+K12+K13</f>
        <v>1920</v>
      </c>
      <c r="N12" s="126">
        <f>+M12/(D12+D13)</f>
        <v>160</v>
      </c>
    </row>
    <row r="13" spans="1:14" ht="21" customHeight="1" thickBot="1" x14ac:dyDescent="0.3">
      <c r="A13" s="301"/>
      <c r="B13" s="7" t="s">
        <v>79</v>
      </c>
      <c r="C13" s="7" t="s">
        <v>0</v>
      </c>
      <c r="D13" s="64">
        <f t="shared" si="0"/>
        <v>6</v>
      </c>
      <c r="E13" s="78">
        <v>169</v>
      </c>
      <c r="F13" s="27">
        <v>150</v>
      </c>
      <c r="G13" s="27">
        <v>189</v>
      </c>
      <c r="H13" s="27">
        <v>132</v>
      </c>
      <c r="I13" s="27">
        <v>175</v>
      </c>
      <c r="J13" s="87">
        <v>147</v>
      </c>
      <c r="K13" s="27">
        <f t="shared" si="1"/>
        <v>962</v>
      </c>
      <c r="L13" s="82">
        <f t="shared" si="2"/>
        <v>160.33333333333334</v>
      </c>
      <c r="M13" s="125">
        <f>+M12</f>
        <v>1920</v>
      </c>
      <c r="N13" s="127">
        <f>+N12</f>
        <v>160</v>
      </c>
    </row>
    <row r="14" spans="1:14" ht="21" customHeight="1" x14ac:dyDescent="0.25">
      <c r="A14" s="302">
        <v>6</v>
      </c>
      <c r="B14" s="11" t="s">
        <v>56</v>
      </c>
      <c r="C14" s="55" t="s">
        <v>36</v>
      </c>
      <c r="D14" s="63">
        <f t="shared" si="0"/>
        <v>6</v>
      </c>
      <c r="E14" s="57">
        <v>128</v>
      </c>
      <c r="F14" s="55">
        <v>181</v>
      </c>
      <c r="G14" s="55">
        <v>209</v>
      </c>
      <c r="H14" s="55">
        <v>179</v>
      </c>
      <c r="I14" s="55">
        <v>150</v>
      </c>
      <c r="J14" s="99">
        <v>165</v>
      </c>
      <c r="K14" s="55">
        <f t="shared" si="1"/>
        <v>1012</v>
      </c>
      <c r="L14" s="88">
        <f t="shared" si="2"/>
        <v>168.66666666666666</v>
      </c>
      <c r="M14" s="124">
        <f>+K14+K15</f>
        <v>1892</v>
      </c>
      <c r="N14" s="126">
        <f>+M14/(D14+D15)</f>
        <v>157.66666666666666</v>
      </c>
    </row>
    <row r="15" spans="1:14" ht="21" customHeight="1" thickBot="1" x14ac:dyDescent="0.3">
      <c r="A15" s="303"/>
      <c r="B15" s="7" t="s">
        <v>113</v>
      </c>
      <c r="C15" s="27" t="s">
        <v>36</v>
      </c>
      <c r="D15" s="64">
        <f t="shared" si="0"/>
        <v>6</v>
      </c>
      <c r="E15" s="78">
        <v>155</v>
      </c>
      <c r="F15" s="27">
        <v>143</v>
      </c>
      <c r="G15" s="27">
        <v>148</v>
      </c>
      <c r="H15" s="27">
        <v>160</v>
      </c>
      <c r="I15" s="27">
        <v>143</v>
      </c>
      <c r="J15" s="87">
        <v>131</v>
      </c>
      <c r="K15" s="27">
        <f t="shared" si="1"/>
        <v>880</v>
      </c>
      <c r="L15" s="82">
        <f t="shared" si="2"/>
        <v>146.66666666666666</v>
      </c>
      <c r="M15" s="125">
        <f>+M14</f>
        <v>1892</v>
      </c>
      <c r="N15" s="127">
        <f>+N14</f>
        <v>157.66666666666666</v>
      </c>
    </row>
    <row r="16" spans="1:14" ht="21" customHeight="1" x14ac:dyDescent="0.25">
      <c r="A16" s="302">
        <v>7</v>
      </c>
      <c r="B16" s="11" t="s">
        <v>72</v>
      </c>
      <c r="C16" s="11" t="s">
        <v>2</v>
      </c>
      <c r="D16" s="63">
        <f t="shared" si="0"/>
        <v>6</v>
      </c>
      <c r="E16" s="57">
        <v>180</v>
      </c>
      <c r="F16" s="55">
        <v>149</v>
      </c>
      <c r="G16" s="55">
        <v>147</v>
      </c>
      <c r="H16" s="55">
        <v>127</v>
      </c>
      <c r="I16" s="55">
        <v>168</v>
      </c>
      <c r="J16" s="99">
        <v>126</v>
      </c>
      <c r="K16" s="55">
        <f t="shared" si="1"/>
        <v>897</v>
      </c>
      <c r="L16" s="88">
        <f t="shared" si="2"/>
        <v>149.5</v>
      </c>
      <c r="M16" s="124">
        <f>+K16+K17</f>
        <v>1836</v>
      </c>
      <c r="N16" s="126">
        <f>+M16/(D16+D17)</f>
        <v>153</v>
      </c>
    </row>
    <row r="17" spans="1:14" ht="21" customHeight="1" thickBot="1" x14ac:dyDescent="0.3">
      <c r="A17" s="303"/>
      <c r="B17" s="155" t="s">
        <v>73</v>
      </c>
      <c r="C17" s="7" t="s">
        <v>2</v>
      </c>
      <c r="D17" s="64">
        <f t="shared" si="0"/>
        <v>6</v>
      </c>
      <c r="E17" s="78">
        <v>150</v>
      </c>
      <c r="F17" s="27">
        <v>154</v>
      </c>
      <c r="G17" s="27">
        <v>148</v>
      </c>
      <c r="H17" s="27">
        <v>145</v>
      </c>
      <c r="I17" s="27">
        <v>185</v>
      </c>
      <c r="J17" s="87">
        <v>157</v>
      </c>
      <c r="K17" s="27">
        <f t="shared" si="1"/>
        <v>939</v>
      </c>
      <c r="L17" s="82">
        <f t="shared" si="2"/>
        <v>156.5</v>
      </c>
      <c r="M17" s="125">
        <f>+M16</f>
        <v>1836</v>
      </c>
      <c r="N17" s="127">
        <f>+N16</f>
        <v>153</v>
      </c>
    </row>
  </sheetData>
  <sortState ref="B4:N17">
    <sortCondition descending="1" ref="M4:M17"/>
  </sortState>
  <mergeCells count="10">
    <mergeCell ref="A14:A15"/>
    <mergeCell ref="A16:A17"/>
    <mergeCell ref="A4:A5"/>
    <mergeCell ref="A6:A7"/>
    <mergeCell ref="A8:A9"/>
    <mergeCell ref="B1:N1"/>
    <mergeCell ref="E2:J2"/>
    <mergeCell ref="B2:D2"/>
    <mergeCell ref="A10:A11"/>
    <mergeCell ref="A12:A13"/>
  </mergeCells>
  <conditionalFormatting sqref="N4:N1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61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3" zoomScale="53" zoomScaleNormal="53" workbookViewId="0">
      <selection activeCell="B26" sqref="B26"/>
    </sheetView>
  </sheetViews>
  <sheetFormatPr baseColWidth="10" defaultColWidth="11.44140625" defaultRowHeight="15" x14ac:dyDescent="0.25"/>
  <cols>
    <col min="1" max="1" width="3.88671875" style="1" bestFit="1" customWidth="1"/>
    <col min="2" max="2" width="38.109375" style="1" bestFit="1" customWidth="1"/>
    <col min="3" max="3" width="15.88671875" style="1" bestFit="1" customWidth="1"/>
    <col min="4" max="4" width="9.6640625" style="1" bestFit="1" customWidth="1"/>
    <col min="5" max="10" width="6.44140625" style="1" customWidth="1"/>
    <col min="11" max="11" width="8.88671875" style="1" bestFit="1" customWidth="1"/>
    <col min="12" max="12" width="11.77734375" style="1" customWidth="1"/>
    <col min="13" max="13" width="13.44140625" style="1" bestFit="1" customWidth="1"/>
    <col min="14" max="14" width="12.6640625" style="1" bestFit="1" customWidth="1"/>
    <col min="15" max="15" width="11.44140625" style="1"/>
    <col min="16" max="16" width="8.33203125" style="1" customWidth="1"/>
    <col min="17" max="16384" width="11.44140625" style="1"/>
  </cols>
  <sheetData>
    <row r="1" spans="1:14" ht="31.5" customHeight="1" thickBot="1" x14ac:dyDescent="0.3">
      <c r="B1" s="288" t="s">
        <v>41</v>
      </c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4" ht="21.6" customHeight="1" thickBot="1" x14ac:dyDescent="0.35">
      <c r="B2" s="104" t="s">
        <v>31</v>
      </c>
      <c r="C2" s="308" t="s">
        <v>28</v>
      </c>
      <c r="D2" s="291"/>
      <c r="E2" s="291"/>
      <c r="F2" s="291"/>
      <c r="G2" s="291"/>
      <c r="H2" s="291"/>
      <c r="I2" s="291"/>
      <c r="J2" s="291"/>
      <c r="K2" s="291"/>
      <c r="L2" s="309"/>
    </row>
    <row r="3" spans="1:14" ht="16.2" thickBot="1" x14ac:dyDescent="0.35">
      <c r="A3" s="35" t="s">
        <v>21</v>
      </c>
      <c r="B3" s="101" t="s">
        <v>40</v>
      </c>
      <c r="C3" s="65" t="s">
        <v>4</v>
      </c>
      <c r="D3" s="66" t="s">
        <v>26</v>
      </c>
      <c r="E3" s="66" t="s">
        <v>5</v>
      </c>
      <c r="F3" s="66" t="s">
        <v>6</v>
      </c>
      <c r="G3" s="66" t="s">
        <v>7</v>
      </c>
      <c r="H3" s="66" t="s">
        <v>8</v>
      </c>
      <c r="I3" s="66" t="s">
        <v>9</v>
      </c>
      <c r="J3" s="66" t="s">
        <v>10</v>
      </c>
      <c r="K3" s="69" t="s">
        <v>22</v>
      </c>
      <c r="L3" s="70" t="s">
        <v>23</v>
      </c>
      <c r="M3" s="113" t="s">
        <v>46</v>
      </c>
      <c r="N3" s="74" t="s">
        <v>33</v>
      </c>
    </row>
    <row r="4" spans="1:14" ht="21" customHeight="1" x14ac:dyDescent="0.25">
      <c r="A4" s="304">
        <v>1</v>
      </c>
      <c r="B4" s="223" t="s">
        <v>114</v>
      </c>
      <c r="C4" s="224" t="s">
        <v>37</v>
      </c>
      <c r="D4" s="225">
        <f t="shared" ref="D4:D23" si="0">COUNTIF(E4:J4,"&gt;0")</f>
        <v>6</v>
      </c>
      <c r="E4" s="224">
        <v>192</v>
      </c>
      <c r="F4" s="224">
        <v>191</v>
      </c>
      <c r="G4" s="224">
        <v>188</v>
      </c>
      <c r="H4" s="224">
        <v>168</v>
      </c>
      <c r="I4" s="224">
        <v>191</v>
      </c>
      <c r="J4" s="224">
        <v>167</v>
      </c>
      <c r="K4" s="224">
        <f t="shared" ref="K4:K23" si="1">+SUM(E4:J4)</f>
        <v>1097</v>
      </c>
      <c r="L4" s="89">
        <f t="shared" ref="L4:L23" si="2">+K4/D4</f>
        <v>182.83333333333334</v>
      </c>
      <c r="M4" s="115">
        <f>+K4+K5</f>
        <v>2265</v>
      </c>
      <c r="N4" s="119">
        <f>+M4/(D4+D5)</f>
        <v>188.75</v>
      </c>
    </row>
    <row r="5" spans="1:14" ht="21" customHeight="1" thickBot="1" x14ac:dyDescent="0.3">
      <c r="A5" s="305">
        <v>2</v>
      </c>
      <c r="B5" s="226" t="s">
        <v>118</v>
      </c>
      <c r="C5" s="227" t="s">
        <v>37</v>
      </c>
      <c r="D5" s="228">
        <f t="shared" si="0"/>
        <v>6</v>
      </c>
      <c r="E5" s="227">
        <v>205</v>
      </c>
      <c r="F5" s="227">
        <v>179</v>
      </c>
      <c r="G5" s="227">
        <v>201</v>
      </c>
      <c r="H5" s="227">
        <v>234</v>
      </c>
      <c r="I5" s="227">
        <v>159</v>
      </c>
      <c r="J5" s="227">
        <v>190</v>
      </c>
      <c r="K5" s="227">
        <f t="shared" si="1"/>
        <v>1168</v>
      </c>
      <c r="L5" s="220">
        <f t="shared" si="2"/>
        <v>194.66666666666666</v>
      </c>
      <c r="M5" s="221">
        <f>+M4</f>
        <v>2265</v>
      </c>
      <c r="N5" s="222">
        <f>+N4</f>
        <v>188.75</v>
      </c>
    </row>
    <row r="6" spans="1:14" ht="21" customHeight="1" x14ac:dyDescent="0.25">
      <c r="A6" s="304">
        <v>2</v>
      </c>
      <c r="B6" s="229" t="s">
        <v>63</v>
      </c>
      <c r="C6" s="229" t="s">
        <v>0</v>
      </c>
      <c r="D6" s="230">
        <f t="shared" si="0"/>
        <v>6</v>
      </c>
      <c r="E6" s="229">
        <v>165</v>
      </c>
      <c r="F6" s="229">
        <v>138</v>
      </c>
      <c r="G6" s="229">
        <v>217</v>
      </c>
      <c r="H6" s="229">
        <v>148</v>
      </c>
      <c r="I6" s="229">
        <v>159</v>
      </c>
      <c r="J6" s="229">
        <v>191</v>
      </c>
      <c r="K6" s="229">
        <f t="shared" si="1"/>
        <v>1018</v>
      </c>
      <c r="L6" s="89">
        <f t="shared" si="2"/>
        <v>169.66666666666666</v>
      </c>
      <c r="M6" s="115">
        <f>+K6+K7</f>
        <v>2256</v>
      </c>
      <c r="N6" s="119">
        <f>+M6/(D6+D7)</f>
        <v>188</v>
      </c>
    </row>
    <row r="7" spans="1:14" ht="21" customHeight="1" thickBot="1" x14ac:dyDescent="0.3">
      <c r="A7" s="305">
        <v>4</v>
      </c>
      <c r="B7" s="231" t="s">
        <v>62</v>
      </c>
      <c r="C7" s="231" t="s">
        <v>0</v>
      </c>
      <c r="D7" s="232">
        <f t="shared" si="0"/>
        <v>6</v>
      </c>
      <c r="E7" s="231">
        <v>169</v>
      </c>
      <c r="F7" s="231">
        <v>212</v>
      </c>
      <c r="G7" s="231">
        <v>180</v>
      </c>
      <c r="H7" s="231">
        <v>195</v>
      </c>
      <c r="I7" s="231">
        <v>235</v>
      </c>
      <c r="J7" s="231">
        <v>247</v>
      </c>
      <c r="K7" s="231">
        <f t="shared" si="1"/>
        <v>1238</v>
      </c>
      <c r="L7" s="220">
        <f t="shared" si="2"/>
        <v>206.33333333333334</v>
      </c>
      <c r="M7" s="221">
        <f>+M6</f>
        <v>2256</v>
      </c>
      <c r="N7" s="222">
        <f>+N6</f>
        <v>188</v>
      </c>
    </row>
    <row r="8" spans="1:14" ht="21" customHeight="1" x14ac:dyDescent="0.25">
      <c r="A8" s="304">
        <v>3</v>
      </c>
      <c r="B8" s="233" t="s">
        <v>77</v>
      </c>
      <c r="C8" s="234" t="s">
        <v>2</v>
      </c>
      <c r="D8" s="235">
        <f t="shared" si="0"/>
        <v>6</v>
      </c>
      <c r="E8" s="234">
        <v>221</v>
      </c>
      <c r="F8" s="234">
        <v>170</v>
      </c>
      <c r="G8" s="234">
        <v>193</v>
      </c>
      <c r="H8" s="234">
        <v>135</v>
      </c>
      <c r="I8" s="234">
        <v>209</v>
      </c>
      <c r="J8" s="234">
        <v>169</v>
      </c>
      <c r="K8" s="234">
        <f t="shared" si="1"/>
        <v>1097</v>
      </c>
      <c r="L8" s="89">
        <f t="shared" si="2"/>
        <v>182.83333333333334</v>
      </c>
      <c r="M8" s="115">
        <f>+K8+K9</f>
        <v>2237</v>
      </c>
      <c r="N8" s="119">
        <f>+M8/(D8+D9)</f>
        <v>186.41666666666666</v>
      </c>
    </row>
    <row r="9" spans="1:14" ht="21" customHeight="1" thickBot="1" x14ac:dyDescent="0.3">
      <c r="A9" s="305">
        <v>6</v>
      </c>
      <c r="B9" s="236" t="s">
        <v>74</v>
      </c>
      <c r="C9" s="237" t="s">
        <v>2</v>
      </c>
      <c r="D9" s="238">
        <f t="shared" si="0"/>
        <v>6</v>
      </c>
      <c r="E9" s="237">
        <v>179</v>
      </c>
      <c r="F9" s="237">
        <v>179</v>
      </c>
      <c r="G9" s="237">
        <v>181</v>
      </c>
      <c r="H9" s="237">
        <v>221</v>
      </c>
      <c r="I9" s="237">
        <v>191</v>
      </c>
      <c r="J9" s="237">
        <v>189</v>
      </c>
      <c r="K9" s="237">
        <f t="shared" si="1"/>
        <v>1140</v>
      </c>
      <c r="L9" s="220">
        <f t="shared" si="2"/>
        <v>190</v>
      </c>
      <c r="M9" s="221">
        <f>+M8</f>
        <v>2237</v>
      </c>
      <c r="N9" s="222">
        <f>+N8</f>
        <v>186.41666666666666</v>
      </c>
    </row>
    <row r="10" spans="1:14" ht="21" customHeight="1" x14ac:dyDescent="0.25">
      <c r="A10" s="304">
        <v>4</v>
      </c>
      <c r="B10" s="11" t="s">
        <v>65</v>
      </c>
      <c r="C10" s="55" t="s">
        <v>36</v>
      </c>
      <c r="D10" s="107">
        <f t="shared" si="0"/>
        <v>6</v>
      </c>
      <c r="E10" s="11">
        <v>193</v>
      </c>
      <c r="F10" s="11">
        <v>180</v>
      </c>
      <c r="G10" s="11">
        <v>177</v>
      </c>
      <c r="H10" s="11">
        <v>171</v>
      </c>
      <c r="I10" s="11">
        <v>202</v>
      </c>
      <c r="J10" s="11">
        <v>177</v>
      </c>
      <c r="K10" s="58">
        <f t="shared" si="1"/>
        <v>1100</v>
      </c>
      <c r="L10" s="154">
        <f t="shared" si="2"/>
        <v>183.33333333333334</v>
      </c>
      <c r="M10" s="115">
        <f>+K10+K11</f>
        <v>2179</v>
      </c>
      <c r="N10" s="119">
        <f>+M10/(D10+D11)</f>
        <v>181.58333333333334</v>
      </c>
    </row>
    <row r="11" spans="1:14" ht="21" customHeight="1" thickBot="1" x14ac:dyDescent="0.3">
      <c r="A11" s="305">
        <v>8</v>
      </c>
      <c r="B11" s="3" t="s">
        <v>59</v>
      </c>
      <c r="C11" s="19" t="s">
        <v>36</v>
      </c>
      <c r="D11" s="110">
        <f t="shared" si="0"/>
        <v>6</v>
      </c>
      <c r="E11" s="7">
        <v>160</v>
      </c>
      <c r="F11" s="7">
        <v>171</v>
      </c>
      <c r="G11" s="7">
        <v>179</v>
      </c>
      <c r="H11" s="7">
        <v>192</v>
      </c>
      <c r="I11" s="7">
        <v>189</v>
      </c>
      <c r="J11" s="7">
        <v>188</v>
      </c>
      <c r="K11" s="59">
        <f t="shared" si="1"/>
        <v>1079</v>
      </c>
      <c r="L11" s="220">
        <f t="shared" si="2"/>
        <v>179.83333333333334</v>
      </c>
      <c r="M11" s="221">
        <f>+M10</f>
        <v>2179</v>
      </c>
      <c r="N11" s="222">
        <f>+N10</f>
        <v>181.58333333333334</v>
      </c>
    </row>
    <row r="12" spans="1:14" ht="21" customHeight="1" x14ac:dyDescent="0.25">
      <c r="A12" s="304">
        <v>5</v>
      </c>
      <c r="B12" s="11" t="s">
        <v>75</v>
      </c>
      <c r="C12" s="55" t="s">
        <v>2</v>
      </c>
      <c r="D12" s="107">
        <f t="shared" si="0"/>
        <v>6</v>
      </c>
      <c r="E12" s="57">
        <v>163</v>
      </c>
      <c r="F12" s="55">
        <v>152</v>
      </c>
      <c r="G12" s="55">
        <v>168</v>
      </c>
      <c r="H12" s="55">
        <v>204</v>
      </c>
      <c r="I12" s="55">
        <v>194</v>
      </c>
      <c r="J12" s="55">
        <v>211</v>
      </c>
      <c r="K12" s="57">
        <f t="shared" si="1"/>
        <v>1092</v>
      </c>
      <c r="L12" s="89">
        <f t="shared" si="2"/>
        <v>182</v>
      </c>
      <c r="M12" s="115">
        <f>+K12+K13</f>
        <v>2121</v>
      </c>
      <c r="N12" s="119">
        <f>+M12/(D12+D13)</f>
        <v>176.75</v>
      </c>
    </row>
    <row r="13" spans="1:14" ht="21" customHeight="1" thickBot="1" x14ac:dyDescent="0.3">
      <c r="A13" s="305">
        <v>10</v>
      </c>
      <c r="B13" s="7" t="s">
        <v>76</v>
      </c>
      <c r="C13" s="27" t="s">
        <v>2</v>
      </c>
      <c r="D13" s="110">
        <f t="shared" si="0"/>
        <v>6</v>
      </c>
      <c r="E13" s="78">
        <v>173</v>
      </c>
      <c r="F13" s="27">
        <v>167</v>
      </c>
      <c r="G13" s="27">
        <v>164</v>
      </c>
      <c r="H13" s="27">
        <v>178</v>
      </c>
      <c r="I13" s="27">
        <v>182</v>
      </c>
      <c r="J13" s="27">
        <v>165</v>
      </c>
      <c r="K13" s="78">
        <f t="shared" si="1"/>
        <v>1029</v>
      </c>
      <c r="L13" s="220">
        <f t="shared" si="2"/>
        <v>171.5</v>
      </c>
      <c r="M13" s="221">
        <f>+M12</f>
        <v>2121</v>
      </c>
      <c r="N13" s="222">
        <f>+N12</f>
        <v>176.75</v>
      </c>
    </row>
    <row r="14" spans="1:14" ht="21" customHeight="1" x14ac:dyDescent="0.25">
      <c r="A14" s="306">
        <v>6</v>
      </c>
      <c r="B14" s="10" t="s">
        <v>69</v>
      </c>
      <c r="C14" s="55" t="s">
        <v>1</v>
      </c>
      <c r="D14" s="56">
        <f t="shared" si="0"/>
        <v>6</v>
      </c>
      <c r="E14" s="58">
        <v>133</v>
      </c>
      <c r="F14" s="11">
        <v>148</v>
      </c>
      <c r="G14" s="11">
        <v>197</v>
      </c>
      <c r="H14" s="11">
        <v>198</v>
      </c>
      <c r="I14" s="11">
        <v>160</v>
      </c>
      <c r="J14" s="11">
        <v>211</v>
      </c>
      <c r="K14" s="58">
        <f t="shared" si="1"/>
        <v>1047</v>
      </c>
      <c r="L14" s="154">
        <f t="shared" si="2"/>
        <v>174.5</v>
      </c>
      <c r="M14" s="115">
        <f>+K14+K15</f>
        <v>2098</v>
      </c>
      <c r="N14" s="119">
        <f>+M14/(D14+D15)</f>
        <v>174.83333333333334</v>
      </c>
    </row>
    <row r="15" spans="1:14" ht="21" customHeight="1" thickBot="1" x14ac:dyDescent="0.3">
      <c r="A15" s="307">
        <v>12</v>
      </c>
      <c r="B15" s="219" t="s">
        <v>45</v>
      </c>
      <c r="C15" s="27" t="s">
        <v>1</v>
      </c>
      <c r="D15" s="49">
        <f t="shared" si="0"/>
        <v>6</v>
      </c>
      <c r="E15" s="59">
        <v>166</v>
      </c>
      <c r="F15" s="7">
        <v>179</v>
      </c>
      <c r="G15" s="7">
        <v>181</v>
      </c>
      <c r="H15" s="7">
        <v>178</v>
      </c>
      <c r="I15" s="7">
        <v>176</v>
      </c>
      <c r="J15" s="7">
        <v>171</v>
      </c>
      <c r="K15" s="59">
        <f t="shared" si="1"/>
        <v>1051</v>
      </c>
      <c r="L15" s="220">
        <f t="shared" si="2"/>
        <v>175.16666666666666</v>
      </c>
      <c r="M15" s="221">
        <f>+M14</f>
        <v>2098</v>
      </c>
      <c r="N15" s="222">
        <f>+N14</f>
        <v>174.83333333333334</v>
      </c>
    </row>
    <row r="16" spans="1:14" ht="21" customHeight="1" x14ac:dyDescent="0.25">
      <c r="A16" s="304">
        <v>7</v>
      </c>
      <c r="B16" s="5" t="s">
        <v>66</v>
      </c>
      <c r="C16" s="55" t="s">
        <v>36</v>
      </c>
      <c r="D16" s="63">
        <f t="shared" si="0"/>
        <v>6</v>
      </c>
      <c r="E16" s="55">
        <v>158</v>
      </c>
      <c r="F16" s="55">
        <v>147</v>
      </c>
      <c r="G16" s="55">
        <v>157</v>
      </c>
      <c r="H16" s="55">
        <v>149</v>
      </c>
      <c r="I16" s="55">
        <v>191</v>
      </c>
      <c r="J16" s="55">
        <v>158</v>
      </c>
      <c r="K16" s="55">
        <f t="shared" si="1"/>
        <v>960</v>
      </c>
      <c r="L16" s="89">
        <f t="shared" si="2"/>
        <v>160</v>
      </c>
      <c r="M16" s="115">
        <f>+K16+K17</f>
        <v>2090</v>
      </c>
      <c r="N16" s="119">
        <f>+M16/(D16+D17)</f>
        <v>174.16666666666666</v>
      </c>
    </row>
    <row r="17" spans="1:16" ht="21" customHeight="1" thickBot="1" x14ac:dyDescent="0.3">
      <c r="A17" s="305">
        <v>14</v>
      </c>
      <c r="B17" s="33" t="s">
        <v>67</v>
      </c>
      <c r="C17" s="27" t="s">
        <v>36</v>
      </c>
      <c r="D17" s="64">
        <f t="shared" si="0"/>
        <v>6</v>
      </c>
      <c r="E17" s="27">
        <v>137</v>
      </c>
      <c r="F17" s="27">
        <v>214</v>
      </c>
      <c r="G17" s="27">
        <v>159</v>
      </c>
      <c r="H17" s="27">
        <v>211</v>
      </c>
      <c r="I17" s="27">
        <v>174</v>
      </c>
      <c r="J17" s="27">
        <v>235</v>
      </c>
      <c r="K17" s="27">
        <f t="shared" si="1"/>
        <v>1130</v>
      </c>
      <c r="L17" s="220">
        <f t="shared" si="2"/>
        <v>188.33333333333334</v>
      </c>
      <c r="M17" s="221">
        <f>+M16</f>
        <v>2090</v>
      </c>
      <c r="N17" s="222">
        <f>+N16</f>
        <v>174.16666666666666</v>
      </c>
    </row>
    <row r="18" spans="1:16" ht="21" customHeight="1" x14ac:dyDescent="0.25">
      <c r="A18" s="304">
        <v>8</v>
      </c>
      <c r="B18" s="5" t="s">
        <v>53</v>
      </c>
      <c r="C18" s="55" t="s">
        <v>1</v>
      </c>
      <c r="D18" s="107">
        <f t="shared" si="0"/>
        <v>6</v>
      </c>
      <c r="E18" s="55">
        <v>158</v>
      </c>
      <c r="F18" s="55">
        <v>168</v>
      </c>
      <c r="G18" s="55">
        <v>176</v>
      </c>
      <c r="H18" s="55">
        <v>182</v>
      </c>
      <c r="I18" s="55">
        <v>165</v>
      </c>
      <c r="J18" s="55">
        <v>170</v>
      </c>
      <c r="K18" s="55">
        <f t="shared" si="1"/>
        <v>1019</v>
      </c>
      <c r="L18" s="89">
        <f t="shared" si="2"/>
        <v>169.83333333333334</v>
      </c>
      <c r="M18" s="115">
        <f>+K18+K19</f>
        <v>2052</v>
      </c>
      <c r="N18" s="119">
        <f>+M18/(D18+D19)</f>
        <v>171</v>
      </c>
    </row>
    <row r="19" spans="1:16" ht="21" customHeight="1" thickBot="1" x14ac:dyDescent="0.3">
      <c r="A19" s="305">
        <v>16</v>
      </c>
      <c r="B19" s="33" t="s">
        <v>54</v>
      </c>
      <c r="C19" s="27" t="s">
        <v>1</v>
      </c>
      <c r="D19" s="110">
        <f t="shared" si="0"/>
        <v>6</v>
      </c>
      <c r="E19" s="27">
        <v>180</v>
      </c>
      <c r="F19" s="27">
        <v>195</v>
      </c>
      <c r="G19" s="27">
        <v>149</v>
      </c>
      <c r="H19" s="27">
        <v>179</v>
      </c>
      <c r="I19" s="27">
        <v>201</v>
      </c>
      <c r="J19" s="27">
        <v>129</v>
      </c>
      <c r="K19" s="27">
        <f t="shared" si="1"/>
        <v>1033</v>
      </c>
      <c r="L19" s="220">
        <f t="shared" si="2"/>
        <v>172.16666666666666</v>
      </c>
      <c r="M19" s="221">
        <f>+M18</f>
        <v>2052</v>
      </c>
      <c r="N19" s="222">
        <f>+N18</f>
        <v>171</v>
      </c>
    </row>
    <row r="20" spans="1:16" ht="21" customHeight="1" x14ac:dyDescent="0.3">
      <c r="A20" s="304">
        <v>9</v>
      </c>
      <c r="B20" s="11" t="s">
        <v>64</v>
      </c>
      <c r="C20" s="11" t="s">
        <v>0</v>
      </c>
      <c r="D20" s="107">
        <f t="shared" si="0"/>
        <v>6</v>
      </c>
      <c r="E20" s="55">
        <v>167</v>
      </c>
      <c r="F20" s="55">
        <v>190</v>
      </c>
      <c r="G20" s="55">
        <v>156</v>
      </c>
      <c r="H20" s="55">
        <v>161</v>
      </c>
      <c r="I20" s="55">
        <v>182</v>
      </c>
      <c r="J20" s="55">
        <v>176</v>
      </c>
      <c r="K20" s="55">
        <f t="shared" si="1"/>
        <v>1032</v>
      </c>
      <c r="L20" s="89">
        <f t="shared" si="2"/>
        <v>172</v>
      </c>
      <c r="M20" s="115">
        <f>+K20+K21</f>
        <v>2016</v>
      </c>
      <c r="N20" s="119">
        <f>+M20/(D20+D21)</f>
        <v>168</v>
      </c>
      <c r="P20" s="218"/>
    </row>
    <row r="21" spans="1:16" ht="21" customHeight="1" thickBot="1" x14ac:dyDescent="0.3">
      <c r="A21" s="305">
        <v>14</v>
      </c>
      <c r="B21" s="7" t="s">
        <v>102</v>
      </c>
      <c r="C21" s="7" t="s">
        <v>0</v>
      </c>
      <c r="D21" s="110">
        <f t="shared" si="0"/>
        <v>6</v>
      </c>
      <c r="E21" s="27">
        <v>195</v>
      </c>
      <c r="F21" s="27">
        <v>169</v>
      </c>
      <c r="G21" s="27">
        <v>156</v>
      </c>
      <c r="H21" s="27">
        <v>183</v>
      </c>
      <c r="I21" s="27">
        <v>154</v>
      </c>
      <c r="J21" s="27">
        <v>127</v>
      </c>
      <c r="K21" s="27">
        <f t="shared" si="1"/>
        <v>984</v>
      </c>
      <c r="L21" s="220">
        <f t="shared" si="2"/>
        <v>164</v>
      </c>
      <c r="M21" s="221">
        <f>+M20</f>
        <v>2016</v>
      </c>
      <c r="N21" s="222">
        <f>+N20</f>
        <v>168</v>
      </c>
    </row>
    <row r="22" spans="1:16" ht="21" customHeight="1" x14ac:dyDescent="0.3">
      <c r="A22" s="304">
        <v>10</v>
      </c>
      <c r="B22" s="11" t="s">
        <v>115</v>
      </c>
      <c r="C22" s="55" t="s">
        <v>37</v>
      </c>
      <c r="D22" s="107">
        <f t="shared" si="0"/>
        <v>6</v>
      </c>
      <c r="E22" s="55">
        <v>153</v>
      </c>
      <c r="F22" s="55">
        <v>154</v>
      </c>
      <c r="G22" s="55">
        <v>195</v>
      </c>
      <c r="H22" s="55">
        <v>151</v>
      </c>
      <c r="I22" s="55">
        <v>213</v>
      </c>
      <c r="J22" s="55">
        <v>133</v>
      </c>
      <c r="K22" s="55">
        <f t="shared" si="1"/>
        <v>999</v>
      </c>
      <c r="L22" s="89">
        <f t="shared" si="2"/>
        <v>166.5</v>
      </c>
      <c r="M22" s="115">
        <f>+K22+K23</f>
        <v>1963</v>
      </c>
      <c r="N22" s="119">
        <f>+M22/(D22+D23)</f>
        <v>163.58333333333334</v>
      </c>
      <c r="P22" s="218"/>
    </row>
    <row r="23" spans="1:16" ht="21" customHeight="1" thickBot="1" x14ac:dyDescent="0.3">
      <c r="A23" s="305">
        <v>16</v>
      </c>
      <c r="B23" s="7" t="s">
        <v>55</v>
      </c>
      <c r="C23" s="27" t="s">
        <v>37</v>
      </c>
      <c r="D23" s="110">
        <f t="shared" si="0"/>
        <v>6</v>
      </c>
      <c r="E23" s="27">
        <v>163</v>
      </c>
      <c r="F23" s="27">
        <v>136</v>
      </c>
      <c r="G23" s="27">
        <v>137</v>
      </c>
      <c r="H23" s="27">
        <v>159</v>
      </c>
      <c r="I23" s="27">
        <v>176</v>
      </c>
      <c r="J23" s="27">
        <v>193</v>
      </c>
      <c r="K23" s="27">
        <f t="shared" si="1"/>
        <v>964</v>
      </c>
      <c r="L23" s="220">
        <f t="shared" si="2"/>
        <v>160.66666666666666</v>
      </c>
      <c r="M23" s="221">
        <f>+M22</f>
        <v>1963</v>
      </c>
      <c r="N23" s="222">
        <f>+N22</f>
        <v>163.58333333333334</v>
      </c>
    </row>
  </sheetData>
  <sortState ref="B4:N23">
    <sortCondition descending="1" ref="M4:M23"/>
  </sortState>
  <mergeCells count="12">
    <mergeCell ref="A6:A7"/>
    <mergeCell ref="B1:L1"/>
    <mergeCell ref="A4:A5"/>
    <mergeCell ref="A8:A9"/>
    <mergeCell ref="C2:L2"/>
    <mergeCell ref="A20:A21"/>
    <mergeCell ref="A22:A23"/>
    <mergeCell ref="A10:A11"/>
    <mergeCell ref="A12:A13"/>
    <mergeCell ref="A14:A15"/>
    <mergeCell ref="A16:A17"/>
    <mergeCell ref="A18:A19"/>
  </mergeCells>
  <conditionalFormatting sqref="N4:N1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L1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:N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0:L2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L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N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5" zoomScale="60" zoomScaleNormal="60" workbookViewId="0">
      <selection activeCell="Q28" sqref="Q28"/>
    </sheetView>
  </sheetViews>
  <sheetFormatPr baseColWidth="10" defaultColWidth="11.44140625" defaultRowHeight="15" x14ac:dyDescent="0.25"/>
  <cols>
    <col min="1" max="1" width="4.88671875" style="1" customWidth="1"/>
    <col min="2" max="2" width="37.44140625" style="1" customWidth="1"/>
    <col min="3" max="3" width="16" style="1" bestFit="1" customWidth="1"/>
    <col min="4" max="4" width="9.6640625" style="1" bestFit="1" customWidth="1"/>
    <col min="5" max="10" width="6.33203125" style="1" customWidth="1"/>
    <col min="11" max="11" width="8.6640625" style="1" customWidth="1"/>
    <col min="12" max="12" width="9.6640625" style="1" customWidth="1"/>
    <col min="13" max="13" width="12.5546875" style="1" bestFit="1" customWidth="1"/>
    <col min="14" max="14" width="12.109375" style="1" bestFit="1" customWidth="1"/>
    <col min="15" max="15" width="14.109375" style="1" bestFit="1" customWidth="1"/>
    <col min="16" max="16384" width="11.44140625" style="1"/>
  </cols>
  <sheetData>
    <row r="1" spans="1:16" ht="31.5" customHeight="1" thickBot="1" x14ac:dyDescent="0.3">
      <c r="B1" s="288" t="s">
        <v>41</v>
      </c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6" ht="21.6" customHeight="1" thickBot="1" x14ac:dyDescent="0.35">
      <c r="B2" s="45" t="s">
        <v>81</v>
      </c>
      <c r="C2" s="46"/>
      <c r="D2" s="47"/>
      <c r="E2" s="287" t="s">
        <v>27</v>
      </c>
      <c r="F2" s="287"/>
      <c r="G2" s="287"/>
      <c r="H2" s="287"/>
      <c r="I2" s="287"/>
      <c r="J2" s="287"/>
      <c r="K2" s="47"/>
      <c r="L2" s="48"/>
    </row>
    <row r="3" spans="1:16" ht="16.2" thickBot="1" x14ac:dyDescent="0.35">
      <c r="A3" s="45" t="s">
        <v>21</v>
      </c>
      <c r="B3" s="140" t="s">
        <v>40</v>
      </c>
      <c r="C3" s="141" t="s">
        <v>4</v>
      </c>
      <c r="D3" s="141" t="s">
        <v>26</v>
      </c>
      <c r="E3" s="141" t="s">
        <v>5</v>
      </c>
      <c r="F3" s="141" t="s">
        <v>6</v>
      </c>
      <c r="G3" s="141" t="s">
        <v>7</v>
      </c>
      <c r="H3" s="141" t="s">
        <v>8</v>
      </c>
      <c r="I3" s="141" t="s">
        <v>9</v>
      </c>
      <c r="J3" s="141" t="s">
        <v>10</v>
      </c>
      <c r="K3" s="73" t="s">
        <v>22</v>
      </c>
      <c r="L3" s="74" t="s">
        <v>23</v>
      </c>
      <c r="M3" s="113" t="s">
        <v>46</v>
      </c>
      <c r="N3" s="74" t="s">
        <v>33</v>
      </c>
    </row>
    <row r="4" spans="1:16" ht="21" customHeight="1" x14ac:dyDescent="0.25">
      <c r="A4" s="302">
        <v>1</v>
      </c>
      <c r="B4" s="265" t="s">
        <v>82</v>
      </c>
      <c r="C4" s="266" t="s">
        <v>1</v>
      </c>
      <c r="D4" s="225">
        <f t="shared" ref="D4:D11" si="0">COUNTIF(E4:J4,"&gt;0")</f>
        <v>6</v>
      </c>
      <c r="E4" s="224">
        <v>199</v>
      </c>
      <c r="F4" s="224">
        <v>121</v>
      </c>
      <c r="G4" s="224">
        <v>184</v>
      </c>
      <c r="H4" s="224">
        <v>147</v>
      </c>
      <c r="I4" s="224">
        <v>123</v>
      </c>
      <c r="J4" s="224">
        <v>159</v>
      </c>
      <c r="K4" s="224">
        <f t="shared" ref="K4:K11" si="1">+SUM(E4:J4)</f>
        <v>933</v>
      </c>
      <c r="L4" s="75">
        <f t="shared" ref="L4:L11" si="2">+K4/D4</f>
        <v>155.5</v>
      </c>
      <c r="M4" s="115">
        <f>+K4+K5</f>
        <v>2027</v>
      </c>
      <c r="N4" s="119">
        <f>+M4/(D4+D5)</f>
        <v>168.91666666666666</v>
      </c>
      <c r="P4" s="1">
        <f>+M4-M6</f>
        <v>412</v>
      </c>
    </row>
    <row r="5" spans="1:16" ht="21" customHeight="1" thickBot="1" x14ac:dyDescent="0.3">
      <c r="A5" s="303"/>
      <c r="B5" s="267" t="s">
        <v>83</v>
      </c>
      <c r="C5" s="268" t="s">
        <v>1</v>
      </c>
      <c r="D5" s="228">
        <f t="shared" si="0"/>
        <v>6</v>
      </c>
      <c r="E5" s="227">
        <v>193</v>
      </c>
      <c r="F5" s="227">
        <v>185</v>
      </c>
      <c r="G5" s="227">
        <v>176</v>
      </c>
      <c r="H5" s="227">
        <v>160</v>
      </c>
      <c r="I5" s="227">
        <v>192</v>
      </c>
      <c r="J5" s="227">
        <v>188</v>
      </c>
      <c r="K5" s="227">
        <f t="shared" si="1"/>
        <v>1094</v>
      </c>
      <c r="L5" s="71">
        <f t="shared" si="2"/>
        <v>182.33333333333334</v>
      </c>
      <c r="M5" s="121">
        <f>+M4</f>
        <v>2027</v>
      </c>
      <c r="N5" s="120">
        <f>+N4</f>
        <v>168.91666666666666</v>
      </c>
    </row>
    <row r="6" spans="1:16" ht="21" customHeight="1" x14ac:dyDescent="0.25">
      <c r="A6" s="302">
        <v>2</v>
      </c>
      <c r="B6" s="229" t="s">
        <v>85</v>
      </c>
      <c r="C6" s="229" t="s">
        <v>2</v>
      </c>
      <c r="D6" s="230">
        <f t="shared" si="0"/>
        <v>6</v>
      </c>
      <c r="E6" s="229">
        <v>89</v>
      </c>
      <c r="F6" s="229">
        <v>126</v>
      </c>
      <c r="G6" s="229">
        <v>140</v>
      </c>
      <c r="H6" s="229">
        <v>94</v>
      </c>
      <c r="I6" s="229">
        <v>121</v>
      </c>
      <c r="J6" s="229">
        <v>93</v>
      </c>
      <c r="K6" s="229">
        <f t="shared" si="1"/>
        <v>663</v>
      </c>
      <c r="L6" s="185">
        <f t="shared" si="2"/>
        <v>110.5</v>
      </c>
      <c r="M6" s="115">
        <f>+K6+K7</f>
        <v>1615</v>
      </c>
      <c r="N6" s="119">
        <f>+M6/(D6+D7)</f>
        <v>134.58333333333334</v>
      </c>
    </row>
    <row r="7" spans="1:16" ht="21" customHeight="1" thickBot="1" x14ac:dyDescent="0.3">
      <c r="A7" s="303"/>
      <c r="B7" s="285" t="s">
        <v>84</v>
      </c>
      <c r="C7" s="231" t="s">
        <v>2</v>
      </c>
      <c r="D7" s="232">
        <f t="shared" si="0"/>
        <v>6</v>
      </c>
      <c r="E7" s="231">
        <v>136</v>
      </c>
      <c r="F7" s="231">
        <v>176</v>
      </c>
      <c r="G7" s="231">
        <v>196</v>
      </c>
      <c r="H7" s="231">
        <v>173</v>
      </c>
      <c r="I7" s="231">
        <v>126</v>
      </c>
      <c r="J7" s="231">
        <v>145</v>
      </c>
      <c r="K7" s="231">
        <f t="shared" si="1"/>
        <v>952</v>
      </c>
      <c r="L7" s="186">
        <f t="shared" si="2"/>
        <v>158.66666666666666</v>
      </c>
      <c r="M7" s="121">
        <f>+M6</f>
        <v>1615</v>
      </c>
      <c r="N7" s="120">
        <f>+N6</f>
        <v>134.58333333333334</v>
      </c>
    </row>
    <row r="8" spans="1:16" ht="21" customHeight="1" x14ac:dyDescent="0.25">
      <c r="A8" s="105"/>
      <c r="B8" s="33" t="s">
        <v>86</v>
      </c>
      <c r="C8" s="33" t="s">
        <v>0</v>
      </c>
      <c r="D8" s="105">
        <f t="shared" si="0"/>
        <v>6</v>
      </c>
      <c r="E8" s="33">
        <v>128</v>
      </c>
      <c r="F8" s="33">
        <v>159</v>
      </c>
      <c r="G8" s="33">
        <v>140</v>
      </c>
      <c r="H8" s="33">
        <v>112</v>
      </c>
      <c r="I8" s="33">
        <v>109</v>
      </c>
      <c r="J8" s="33">
        <v>161</v>
      </c>
      <c r="K8" s="33">
        <f t="shared" si="1"/>
        <v>809</v>
      </c>
      <c r="L8" s="157">
        <f t="shared" si="2"/>
        <v>134.83333333333334</v>
      </c>
      <c r="M8" s="21"/>
      <c r="N8" s="21"/>
    </row>
    <row r="9" spans="1:16" ht="21" customHeight="1" thickBot="1" x14ac:dyDescent="0.3">
      <c r="A9" s="17"/>
      <c r="B9" s="31"/>
      <c r="C9" s="31"/>
      <c r="D9" s="17"/>
      <c r="E9" s="31"/>
      <c r="F9" s="31"/>
      <c r="G9" s="31"/>
      <c r="H9" s="31"/>
      <c r="I9" s="31"/>
      <c r="J9" s="31"/>
      <c r="K9" s="31"/>
      <c r="L9" s="32"/>
      <c r="M9" s="21"/>
      <c r="N9" s="21"/>
    </row>
    <row r="10" spans="1:16" ht="21" customHeight="1" x14ac:dyDescent="0.3">
      <c r="A10" s="17"/>
      <c r="B10" s="45" t="s">
        <v>94</v>
      </c>
      <c r="C10" s="31"/>
      <c r="D10" s="17"/>
      <c r="E10" s="31"/>
      <c r="F10" s="31"/>
      <c r="G10" s="31"/>
      <c r="H10" s="31"/>
      <c r="I10" s="31"/>
      <c r="J10" s="31"/>
      <c r="K10" s="31"/>
      <c r="L10" s="32"/>
      <c r="M10" s="21"/>
      <c r="N10" s="21"/>
    </row>
    <row r="11" spans="1:16" ht="21" customHeight="1" thickBot="1" x14ac:dyDescent="0.3">
      <c r="A11" s="239"/>
      <c r="B11" s="117" t="s">
        <v>87</v>
      </c>
      <c r="C11" s="117" t="s">
        <v>0</v>
      </c>
      <c r="D11" s="239">
        <f t="shared" si="0"/>
        <v>6</v>
      </c>
      <c r="E11" s="117">
        <v>173</v>
      </c>
      <c r="F11" s="117">
        <v>122</v>
      </c>
      <c r="G11" s="117">
        <v>158</v>
      </c>
      <c r="H11" s="117">
        <v>175</v>
      </c>
      <c r="I11" s="117">
        <v>147</v>
      </c>
      <c r="J11" s="117">
        <v>149</v>
      </c>
      <c r="K11" s="117">
        <f t="shared" si="1"/>
        <v>924</v>
      </c>
      <c r="L11" s="240">
        <f t="shared" si="2"/>
        <v>154</v>
      </c>
      <c r="M11" s="21"/>
      <c r="N11" s="21"/>
    </row>
    <row r="12" spans="1:16" ht="21" customHeight="1" x14ac:dyDescent="0.25">
      <c r="A12" s="310">
        <v>1</v>
      </c>
      <c r="B12" s="224" t="s">
        <v>116</v>
      </c>
      <c r="C12" s="224" t="s">
        <v>1</v>
      </c>
      <c r="D12" s="225">
        <f>COUNTIF(E12:J12,"&gt;0")</f>
        <v>6</v>
      </c>
      <c r="E12" s="224">
        <v>147</v>
      </c>
      <c r="F12" s="224">
        <v>137</v>
      </c>
      <c r="G12" s="224">
        <v>132</v>
      </c>
      <c r="H12" s="224">
        <v>202</v>
      </c>
      <c r="I12" s="224">
        <v>162</v>
      </c>
      <c r="J12" s="224">
        <v>135</v>
      </c>
      <c r="K12" s="224">
        <f>+SUM(E12:J12)</f>
        <v>915</v>
      </c>
      <c r="L12" s="185">
        <f>+K12/D12</f>
        <v>152.5</v>
      </c>
      <c r="M12" s="115">
        <f>+K12+K13</f>
        <v>1823</v>
      </c>
      <c r="N12" s="119">
        <f>+M12/(D12+D13)</f>
        <v>151.91666666666666</v>
      </c>
    </row>
    <row r="13" spans="1:16" ht="21" customHeight="1" thickBot="1" x14ac:dyDescent="0.3">
      <c r="A13" s="311"/>
      <c r="B13" s="227" t="s">
        <v>117</v>
      </c>
      <c r="C13" s="227" t="s">
        <v>1</v>
      </c>
      <c r="D13" s="228">
        <f>COUNTIF(E13:J13,"&gt;0")</f>
        <v>6</v>
      </c>
      <c r="E13" s="227">
        <v>123</v>
      </c>
      <c r="F13" s="227">
        <v>150</v>
      </c>
      <c r="G13" s="227">
        <v>180</v>
      </c>
      <c r="H13" s="227">
        <v>163</v>
      </c>
      <c r="I13" s="227">
        <v>109</v>
      </c>
      <c r="J13" s="227">
        <v>183</v>
      </c>
      <c r="K13" s="227">
        <f>+SUM(E13:J13)</f>
        <v>908</v>
      </c>
      <c r="L13" s="186">
        <f>+K13/D13</f>
        <v>151.33333333333334</v>
      </c>
      <c r="M13" s="121">
        <f>+M12</f>
        <v>1823</v>
      </c>
      <c r="N13" s="120">
        <f>+N12</f>
        <v>151.91666666666666</v>
      </c>
      <c r="P13" s="1">
        <f>+M14-M12</f>
        <v>-138</v>
      </c>
    </row>
    <row r="14" spans="1:16" ht="21" customHeight="1" x14ac:dyDescent="0.25">
      <c r="A14" s="302">
        <v>2</v>
      </c>
      <c r="B14" s="229" t="s">
        <v>92</v>
      </c>
      <c r="C14" s="229" t="s">
        <v>2</v>
      </c>
      <c r="D14" s="230">
        <f>COUNTIF(E14:J14,"&gt;0")</f>
        <v>6</v>
      </c>
      <c r="E14" s="229">
        <v>110</v>
      </c>
      <c r="F14" s="229">
        <v>145</v>
      </c>
      <c r="G14" s="229">
        <v>158</v>
      </c>
      <c r="H14" s="229">
        <v>140</v>
      </c>
      <c r="I14" s="229">
        <v>108</v>
      </c>
      <c r="J14" s="229">
        <v>118</v>
      </c>
      <c r="K14" s="229">
        <f>+SUM(E14:J14)</f>
        <v>779</v>
      </c>
      <c r="L14" s="185">
        <f>+K14/D14</f>
        <v>129.83333333333334</v>
      </c>
      <c r="M14" s="115">
        <f>+K14+K15</f>
        <v>1685</v>
      </c>
      <c r="N14" s="119">
        <f>+M14/(D14+D15)</f>
        <v>140.41666666666666</v>
      </c>
    </row>
    <row r="15" spans="1:16" ht="21" customHeight="1" thickBot="1" x14ac:dyDescent="0.3">
      <c r="A15" s="303"/>
      <c r="B15" s="231" t="s">
        <v>93</v>
      </c>
      <c r="C15" s="231" t="s">
        <v>2</v>
      </c>
      <c r="D15" s="232">
        <f>COUNTIF(E15:J15,"&gt;0")</f>
        <v>6</v>
      </c>
      <c r="E15" s="231">
        <v>128</v>
      </c>
      <c r="F15" s="231">
        <v>149</v>
      </c>
      <c r="G15" s="231">
        <v>174</v>
      </c>
      <c r="H15" s="231">
        <v>122</v>
      </c>
      <c r="I15" s="231">
        <v>178</v>
      </c>
      <c r="J15" s="231">
        <v>155</v>
      </c>
      <c r="K15" s="231">
        <f>+SUM(E15:J15)</f>
        <v>906</v>
      </c>
      <c r="L15" s="186">
        <f>+K15/D15</f>
        <v>151</v>
      </c>
      <c r="M15" s="121">
        <f>+M14</f>
        <v>1685</v>
      </c>
      <c r="N15" s="120">
        <f>+N14</f>
        <v>140.41666666666666</v>
      </c>
    </row>
    <row r="16" spans="1:16" ht="15.6" thickBot="1" x14ac:dyDescent="0.3"/>
    <row r="17" spans="1:19" ht="16.2" thickBot="1" x14ac:dyDescent="0.35">
      <c r="B17" s="45" t="s">
        <v>95</v>
      </c>
    </row>
    <row r="18" spans="1:19" ht="21" customHeight="1" x14ac:dyDescent="0.25">
      <c r="A18" s="2">
        <v>1</v>
      </c>
      <c r="B18" s="3" t="s">
        <v>88</v>
      </c>
      <c r="C18" s="3" t="s">
        <v>0</v>
      </c>
      <c r="D18" s="2">
        <f>COUNTIF(E18:N18,"&gt;0")</f>
        <v>10</v>
      </c>
      <c r="E18" s="3">
        <v>149</v>
      </c>
      <c r="F18" s="3">
        <v>145</v>
      </c>
      <c r="G18" s="3">
        <v>145</v>
      </c>
      <c r="H18" s="3">
        <v>123</v>
      </c>
      <c r="I18" s="3">
        <v>143</v>
      </c>
      <c r="J18" s="3">
        <v>145</v>
      </c>
      <c r="K18" s="3">
        <v>145</v>
      </c>
      <c r="L18" s="3">
        <v>128</v>
      </c>
      <c r="M18" s="3">
        <v>167</v>
      </c>
      <c r="N18" s="3">
        <v>137</v>
      </c>
      <c r="O18" s="3">
        <f>+SUM(E18:N18)</f>
        <v>1427</v>
      </c>
      <c r="P18" s="153">
        <f>+O18/D18</f>
        <v>142.69999999999999</v>
      </c>
      <c r="Q18" s="115">
        <f>+O18+O19</f>
        <v>2770</v>
      </c>
      <c r="R18" s="119">
        <f>+Q18/(D18+D19)</f>
        <v>138.5</v>
      </c>
      <c r="S18" s="1">
        <f>+Q22-Q18</f>
        <v>206</v>
      </c>
    </row>
    <row r="19" spans="1:19" ht="21" customHeight="1" thickBot="1" x14ac:dyDescent="0.3">
      <c r="A19" s="2">
        <v>2</v>
      </c>
      <c r="B19" s="3" t="s">
        <v>89</v>
      </c>
      <c r="C19" s="3" t="s">
        <v>0</v>
      </c>
      <c r="D19" s="2">
        <f>COUNTIF(E19:N19,"&gt;0")</f>
        <v>10</v>
      </c>
      <c r="E19" s="3">
        <v>146</v>
      </c>
      <c r="F19" s="3">
        <v>150</v>
      </c>
      <c r="G19" s="3">
        <v>129</v>
      </c>
      <c r="H19" s="3">
        <v>159</v>
      </c>
      <c r="I19" s="3">
        <v>118</v>
      </c>
      <c r="J19" s="3">
        <v>97</v>
      </c>
      <c r="K19" s="3">
        <v>131</v>
      </c>
      <c r="L19" s="3">
        <v>185</v>
      </c>
      <c r="M19" s="3">
        <v>119</v>
      </c>
      <c r="N19" s="3">
        <v>109</v>
      </c>
      <c r="O19" s="3">
        <f>+SUM(E19:N19)</f>
        <v>1343</v>
      </c>
      <c r="P19" s="153">
        <f>+O19/D19</f>
        <v>134.30000000000001</v>
      </c>
      <c r="Q19" s="121">
        <f>+Q18</f>
        <v>2770</v>
      </c>
      <c r="R19" s="120">
        <f>+R18</f>
        <v>138.5</v>
      </c>
    </row>
    <row r="20" spans="1:19" ht="21" customHeight="1" thickBot="1" x14ac:dyDescent="0.3">
      <c r="A20" s="17"/>
      <c r="B20" s="31"/>
      <c r="C20" s="31"/>
      <c r="D20" s="17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</row>
    <row r="21" spans="1:19" ht="21" customHeight="1" thickBot="1" x14ac:dyDescent="0.35">
      <c r="A21" s="17"/>
      <c r="B21" s="45" t="s">
        <v>96</v>
      </c>
      <c r="C21" s="31"/>
      <c r="D21" s="17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</row>
    <row r="22" spans="1:19" ht="21" customHeight="1" x14ac:dyDescent="0.25">
      <c r="A22" s="2">
        <v>1</v>
      </c>
      <c r="B22" s="3" t="s">
        <v>90</v>
      </c>
      <c r="C22" s="3" t="s">
        <v>2</v>
      </c>
      <c r="D22" s="2">
        <f>COUNTIF(E22:N22,"&gt;0")</f>
        <v>10</v>
      </c>
      <c r="E22" s="3">
        <v>162</v>
      </c>
      <c r="F22" s="3">
        <v>188</v>
      </c>
      <c r="G22" s="3">
        <v>170</v>
      </c>
      <c r="H22" s="3">
        <v>137</v>
      </c>
      <c r="I22" s="3">
        <v>222</v>
      </c>
      <c r="J22" s="3">
        <v>160</v>
      </c>
      <c r="K22" s="3">
        <v>191</v>
      </c>
      <c r="L22" s="3">
        <v>135</v>
      </c>
      <c r="M22" s="3">
        <v>141</v>
      </c>
      <c r="N22" s="3">
        <v>125</v>
      </c>
      <c r="O22" s="3">
        <f>+SUM(E22:N22)</f>
        <v>1631</v>
      </c>
      <c r="P22" s="153">
        <f>+O22/D22</f>
        <v>163.1</v>
      </c>
      <c r="Q22" s="115">
        <f>+O22+O23</f>
        <v>2976</v>
      </c>
      <c r="R22" s="119">
        <f>+Q22/(D22+D23)</f>
        <v>148.80000000000001</v>
      </c>
    </row>
    <row r="23" spans="1:19" ht="21" customHeight="1" thickBot="1" x14ac:dyDescent="0.3">
      <c r="A23" s="2">
        <v>2</v>
      </c>
      <c r="B23" s="3" t="s">
        <v>91</v>
      </c>
      <c r="C23" s="3" t="s">
        <v>2</v>
      </c>
      <c r="D23" s="2">
        <f>COUNTIF(E23:N23,"&gt;0")</f>
        <v>10</v>
      </c>
      <c r="E23" s="3">
        <v>156</v>
      </c>
      <c r="F23" s="3">
        <v>102</v>
      </c>
      <c r="G23" s="3">
        <v>146</v>
      </c>
      <c r="H23" s="3">
        <v>121</v>
      </c>
      <c r="I23" s="3">
        <v>165</v>
      </c>
      <c r="J23" s="3">
        <v>126</v>
      </c>
      <c r="K23" s="3">
        <v>125</v>
      </c>
      <c r="L23" s="3">
        <v>130</v>
      </c>
      <c r="M23" s="3">
        <v>118</v>
      </c>
      <c r="N23" s="3">
        <v>156</v>
      </c>
      <c r="O23" s="3">
        <f>+SUM(E23:N23)</f>
        <v>1345</v>
      </c>
      <c r="P23" s="153">
        <f>+O23/D23</f>
        <v>134.5</v>
      </c>
      <c r="Q23" s="121">
        <f>+Q22</f>
        <v>2976</v>
      </c>
      <c r="R23" s="120">
        <f>+R22</f>
        <v>148.80000000000001</v>
      </c>
    </row>
  </sheetData>
  <sortState ref="B12:N15">
    <sortCondition descending="1" ref="M12:M15"/>
  </sortState>
  <mergeCells count="6">
    <mergeCell ref="A14:A15"/>
    <mergeCell ref="B1:L1"/>
    <mergeCell ref="E2:J2"/>
    <mergeCell ref="A4:A5"/>
    <mergeCell ref="A6:A7"/>
    <mergeCell ref="A12:A13"/>
  </mergeCells>
  <conditionalFormatting sqref="P18:P23 L4:L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N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:N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R1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2:R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60" zoomScaleNormal="60" workbookViewId="0">
      <selection activeCell="B4" sqref="B4:C15"/>
    </sheetView>
  </sheetViews>
  <sheetFormatPr baseColWidth="10" defaultColWidth="11.44140625" defaultRowHeight="15" x14ac:dyDescent="0.25"/>
  <cols>
    <col min="1" max="1" width="5.44140625" style="1" customWidth="1"/>
    <col min="2" max="2" width="39.77734375" style="1" bestFit="1" customWidth="1"/>
    <col min="3" max="3" width="16.44140625" style="1" customWidth="1"/>
    <col min="4" max="4" width="9.6640625" style="1" bestFit="1" customWidth="1"/>
    <col min="5" max="8" width="6.33203125" style="1" customWidth="1"/>
    <col min="9" max="9" width="8.6640625" style="1" customWidth="1"/>
    <col min="10" max="10" width="9.6640625" style="1" customWidth="1"/>
    <col min="11" max="11" width="13.5546875" style="13" bestFit="1" customWidth="1"/>
    <col min="12" max="12" width="13.88671875" style="15" bestFit="1" customWidth="1"/>
    <col min="13" max="16384" width="11.44140625" style="1"/>
  </cols>
  <sheetData>
    <row r="1" spans="1:14" ht="31.5" customHeight="1" thickBot="1" x14ac:dyDescent="0.3">
      <c r="B1" s="288" t="s">
        <v>38</v>
      </c>
      <c r="C1" s="289"/>
      <c r="D1" s="289"/>
      <c r="E1" s="289"/>
      <c r="F1" s="289"/>
      <c r="G1" s="289"/>
      <c r="H1" s="289"/>
      <c r="I1" s="289"/>
      <c r="J1" s="289"/>
      <c r="K1" s="289"/>
      <c r="L1" s="290"/>
    </row>
    <row r="2" spans="1:14" ht="21" customHeight="1" thickBot="1" x14ac:dyDescent="0.35">
      <c r="B2" s="12" t="s">
        <v>30</v>
      </c>
      <c r="E2" s="320" t="s">
        <v>29</v>
      </c>
      <c r="F2" s="287"/>
      <c r="G2" s="287"/>
      <c r="H2" s="321"/>
      <c r="K2" s="14"/>
      <c r="L2" s="16"/>
    </row>
    <row r="3" spans="1:14" ht="21" customHeight="1" thickBot="1" x14ac:dyDescent="0.35">
      <c r="A3" s="36" t="s">
        <v>21</v>
      </c>
      <c r="B3" s="65" t="s">
        <v>3</v>
      </c>
      <c r="C3" s="66" t="s">
        <v>4</v>
      </c>
      <c r="D3" s="66" t="s">
        <v>26</v>
      </c>
      <c r="E3" s="66" t="s">
        <v>5</v>
      </c>
      <c r="F3" s="66" t="s">
        <v>6</v>
      </c>
      <c r="G3" s="66" t="s">
        <v>7</v>
      </c>
      <c r="H3" s="66" t="s">
        <v>8</v>
      </c>
      <c r="I3" s="43" t="s">
        <v>22</v>
      </c>
      <c r="J3" s="44" t="s">
        <v>23</v>
      </c>
      <c r="K3" s="122" t="s">
        <v>43</v>
      </c>
      <c r="L3" s="123" t="s">
        <v>44</v>
      </c>
    </row>
    <row r="4" spans="1:14" ht="21" customHeight="1" x14ac:dyDescent="0.25">
      <c r="A4" s="314">
        <v>1</v>
      </c>
      <c r="B4" s="11" t="s">
        <v>61</v>
      </c>
      <c r="C4" s="11" t="s">
        <v>0</v>
      </c>
      <c r="D4" s="107">
        <f t="shared" ref="D4:D15" si="0">COUNTIF(E4:H4,"&gt;0")</f>
        <v>4</v>
      </c>
      <c r="E4" s="55">
        <v>163</v>
      </c>
      <c r="F4" s="55">
        <v>190</v>
      </c>
      <c r="G4" s="55">
        <v>157</v>
      </c>
      <c r="H4" s="55">
        <v>170</v>
      </c>
      <c r="I4" s="55">
        <f t="shared" ref="I4:I15" si="1">+SUM(E4:H4)</f>
        <v>680</v>
      </c>
      <c r="J4" s="88">
        <f t="shared" ref="J4:J15" si="2">+I4/D4</f>
        <v>170</v>
      </c>
      <c r="K4" s="281">
        <f>+SUM(I4:I7)</f>
        <v>2685</v>
      </c>
      <c r="L4" s="126">
        <f>+K4/(D4+D5+D6+D7)</f>
        <v>167.8125</v>
      </c>
    </row>
    <row r="5" spans="1:14" ht="21" customHeight="1" x14ac:dyDescent="0.25">
      <c r="A5" s="315"/>
      <c r="B5" s="3" t="s">
        <v>60</v>
      </c>
      <c r="C5" s="3" t="s">
        <v>0</v>
      </c>
      <c r="D5" s="108">
        <f t="shared" si="0"/>
        <v>4</v>
      </c>
      <c r="E5" s="19">
        <v>136</v>
      </c>
      <c r="F5" s="19">
        <v>165</v>
      </c>
      <c r="G5" s="19">
        <v>164</v>
      </c>
      <c r="H5" s="19">
        <v>178</v>
      </c>
      <c r="I5" s="19">
        <f t="shared" si="1"/>
        <v>643</v>
      </c>
      <c r="J5" s="25">
        <f t="shared" si="2"/>
        <v>160.75</v>
      </c>
      <c r="K5" s="282">
        <f>+K4</f>
        <v>2685</v>
      </c>
      <c r="L5" s="275">
        <f>+L4</f>
        <v>167.8125</v>
      </c>
    </row>
    <row r="6" spans="1:14" ht="21" customHeight="1" x14ac:dyDescent="0.25">
      <c r="A6" s="315"/>
      <c r="B6" s="5" t="s">
        <v>68</v>
      </c>
      <c r="C6" s="3" t="s">
        <v>0</v>
      </c>
      <c r="D6" s="108">
        <f t="shared" si="0"/>
        <v>4</v>
      </c>
      <c r="E6" s="19">
        <v>190</v>
      </c>
      <c r="F6" s="19">
        <v>165</v>
      </c>
      <c r="G6" s="19">
        <v>162</v>
      </c>
      <c r="H6" s="19">
        <v>180</v>
      </c>
      <c r="I6" s="19">
        <f t="shared" si="1"/>
        <v>697</v>
      </c>
      <c r="J6" s="25">
        <f t="shared" si="2"/>
        <v>174.25</v>
      </c>
      <c r="K6" s="282">
        <f>+K4</f>
        <v>2685</v>
      </c>
      <c r="L6" s="275">
        <f>+L4</f>
        <v>167.8125</v>
      </c>
    </row>
    <row r="7" spans="1:14" ht="21" customHeight="1" thickBot="1" x14ac:dyDescent="0.3">
      <c r="A7" s="316"/>
      <c r="B7" s="155" t="s">
        <v>79</v>
      </c>
      <c r="C7" s="7" t="s">
        <v>0</v>
      </c>
      <c r="D7" s="110">
        <f t="shared" si="0"/>
        <v>4</v>
      </c>
      <c r="E7" s="27">
        <v>161</v>
      </c>
      <c r="F7" s="27">
        <v>137</v>
      </c>
      <c r="G7" s="27">
        <v>170</v>
      </c>
      <c r="H7" s="27">
        <v>197</v>
      </c>
      <c r="I7" s="27">
        <f t="shared" si="1"/>
        <v>665</v>
      </c>
      <c r="J7" s="82">
        <f t="shared" si="2"/>
        <v>166.25</v>
      </c>
      <c r="K7" s="283">
        <f>+K4</f>
        <v>2685</v>
      </c>
      <c r="L7" s="127">
        <f>+L4</f>
        <v>167.8125</v>
      </c>
    </row>
    <row r="8" spans="1:14" ht="21" customHeight="1" x14ac:dyDescent="0.25">
      <c r="A8" s="313">
        <v>2</v>
      </c>
      <c r="B8" s="272" t="s">
        <v>56</v>
      </c>
      <c r="C8" s="34" t="s">
        <v>36</v>
      </c>
      <c r="D8" s="116">
        <f t="shared" si="0"/>
        <v>4</v>
      </c>
      <c r="E8" s="34">
        <v>180</v>
      </c>
      <c r="F8" s="34">
        <v>172</v>
      </c>
      <c r="G8" s="34">
        <v>169</v>
      </c>
      <c r="H8" s="34">
        <v>147</v>
      </c>
      <c r="I8" s="34">
        <f t="shared" si="1"/>
        <v>668</v>
      </c>
      <c r="J8" s="84">
        <f t="shared" si="2"/>
        <v>167</v>
      </c>
      <c r="K8" s="281">
        <f>+SUM(I8:I11)</f>
        <v>2588</v>
      </c>
      <c r="L8" s="126">
        <f>+K8/(D8+D9+D10+D11)</f>
        <v>161.75</v>
      </c>
      <c r="M8" s="284">
        <f>+K4-K8</f>
        <v>97</v>
      </c>
    </row>
    <row r="9" spans="1:14" ht="21" customHeight="1" x14ac:dyDescent="0.25">
      <c r="A9" s="313"/>
      <c r="B9" s="3" t="s">
        <v>113</v>
      </c>
      <c r="C9" s="19" t="s">
        <v>36</v>
      </c>
      <c r="D9" s="108">
        <f t="shared" si="0"/>
        <v>4</v>
      </c>
      <c r="E9" s="19">
        <v>173</v>
      </c>
      <c r="F9" s="19">
        <v>177</v>
      </c>
      <c r="G9" s="19">
        <v>148</v>
      </c>
      <c r="H9" s="19">
        <v>187</v>
      </c>
      <c r="I9" s="19">
        <f t="shared" si="1"/>
        <v>685</v>
      </c>
      <c r="J9" s="25">
        <f t="shared" si="2"/>
        <v>171.25</v>
      </c>
      <c r="K9" s="282">
        <f>+K8</f>
        <v>2588</v>
      </c>
      <c r="L9" s="275">
        <f>+L8</f>
        <v>161.75</v>
      </c>
    </row>
    <row r="10" spans="1:14" ht="21" customHeight="1" x14ac:dyDescent="0.25">
      <c r="A10" s="313"/>
      <c r="B10" s="33" t="s">
        <v>78</v>
      </c>
      <c r="C10" s="19" t="s">
        <v>36</v>
      </c>
      <c r="D10" s="108">
        <f t="shared" si="0"/>
        <v>4</v>
      </c>
      <c r="E10" s="19">
        <v>171</v>
      </c>
      <c r="F10" s="19">
        <v>136</v>
      </c>
      <c r="G10" s="19">
        <v>176</v>
      </c>
      <c r="H10" s="19">
        <v>175</v>
      </c>
      <c r="I10" s="19">
        <f t="shared" si="1"/>
        <v>658</v>
      </c>
      <c r="J10" s="25">
        <f t="shared" si="2"/>
        <v>164.5</v>
      </c>
      <c r="K10" s="282">
        <f>+K8</f>
        <v>2588</v>
      </c>
      <c r="L10" s="275">
        <f>+L8</f>
        <v>161.75</v>
      </c>
    </row>
    <row r="11" spans="1:14" ht="21" customHeight="1" thickBot="1" x14ac:dyDescent="0.3">
      <c r="A11" s="313"/>
      <c r="B11" s="3" t="s">
        <v>57</v>
      </c>
      <c r="C11" s="150" t="s">
        <v>36</v>
      </c>
      <c r="D11" s="111">
        <f t="shared" si="0"/>
        <v>4</v>
      </c>
      <c r="E11" s="150">
        <v>128</v>
      </c>
      <c r="F11" s="150">
        <v>148</v>
      </c>
      <c r="G11" s="150">
        <v>132</v>
      </c>
      <c r="H11" s="150">
        <v>169</v>
      </c>
      <c r="I11" s="150">
        <f t="shared" si="1"/>
        <v>577</v>
      </c>
      <c r="J11" s="151">
        <f t="shared" si="2"/>
        <v>144.25</v>
      </c>
      <c r="K11" s="283">
        <f>+K8</f>
        <v>2588</v>
      </c>
      <c r="L11" s="127">
        <f>+L8</f>
        <v>161.75</v>
      </c>
    </row>
    <row r="12" spans="1:14" ht="21" customHeight="1" x14ac:dyDescent="0.25">
      <c r="A12" s="317">
        <v>3</v>
      </c>
      <c r="B12" s="11" t="s">
        <v>70</v>
      </c>
      <c r="C12" s="11" t="s">
        <v>2</v>
      </c>
      <c r="D12" s="107">
        <f t="shared" si="0"/>
        <v>4</v>
      </c>
      <c r="E12" s="55">
        <v>120</v>
      </c>
      <c r="F12" s="55">
        <v>151</v>
      </c>
      <c r="G12" s="55">
        <v>198</v>
      </c>
      <c r="H12" s="55">
        <v>213</v>
      </c>
      <c r="I12" s="55">
        <f t="shared" si="1"/>
        <v>682</v>
      </c>
      <c r="J12" s="88">
        <f t="shared" si="2"/>
        <v>170.5</v>
      </c>
      <c r="K12" s="281">
        <f>+SUM(I12:I15)</f>
        <v>2585</v>
      </c>
      <c r="L12" s="126">
        <f>+K12/(D12+D13+D14+D15)</f>
        <v>161.5625</v>
      </c>
      <c r="M12" s="284">
        <f>+K8-K12</f>
        <v>3</v>
      </c>
      <c r="N12" s="284"/>
    </row>
    <row r="13" spans="1:14" ht="21" customHeight="1" x14ac:dyDescent="0.25">
      <c r="A13" s="318"/>
      <c r="B13" s="5" t="s">
        <v>73</v>
      </c>
      <c r="C13" s="3" t="s">
        <v>2</v>
      </c>
      <c r="D13" s="108">
        <f t="shared" si="0"/>
        <v>4</v>
      </c>
      <c r="E13" s="19">
        <v>148</v>
      </c>
      <c r="F13" s="19">
        <v>217</v>
      </c>
      <c r="G13" s="19">
        <v>135</v>
      </c>
      <c r="H13" s="19">
        <v>163</v>
      </c>
      <c r="I13" s="19">
        <f t="shared" si="1"/>
        <v>663</v>
      </c>
      <c r="J13" s="25">
        <f t="shared" si="2"/>
        <v>165.75</v>
      </c>
      <c r="K13" s="282">
        <f>+K12</f>
        <v>2585</v>
      </c>
      <c r="L13" s="275">
        <f>+L12</f>
        <v>161.5625</v>
      </c>
    </row>
    <row r="14" spans="1:14" ht="21" customHeight="1" x14ac:dyDescent="0.25">
      <c r="A14" s="318"/>
      <c r="B14" s="33" t="s">
        <v>72</v>
      </c>
      <c r="C14" s="3" t="s">
        <v>2</v>
      </c>
      <c r="D14" s="108">
        <f t="shared" si="0"/>
        <v>4</v>
      </c>
      <c r="E14" s="19">
        <v>138</v>
      </c>
      <c r="F14" s="19">
        <v>163</v>
      </c>
      <c r="G14" s="19">
        <v>153</v>
      </c>
      <c r="H14" s="19">
        <v>114</v>
      </c>
      <c r="I14" s="19">
        <f t="shared" si="1"/>
        <v>568</v>
      </c>
      <c r="J14" s="25">
        <f t="shared" si="2"/>
        <v>142</v>
      </c>
      <c r="K14" s="282">
        <f>+K12</f>
        <v>2585</v>
      </c>
      <c r="L14" s="275">
        <f>+L12</f>
        <v>161.5625</v>
      </c>
    </row>
    <row r="15" spans="1:14" ht="21" customHeight="1" thickBot="1" x14ac:dyDescent="0.3">
      <c r="A15" s="319"/>
      <c r="B15" s="7" t="s">
        <v>71</v>
      </c>
      <c r="C15" s="7" t="s">
        <v>2</v>
      </c>
      <c r="D15" s="110">
        <f t="shared" si="0"/>
        <v>4</v>
      </c>
      <c r="E15" s="27">
        <v>154</v>
      </c>
      <c r="F15" s="27">
        <v>179</v>
      </c>
      <c r="G15" s="27">
        <v>186</v>
      </c>
      <c r="H15" s="27">
        <v>153</v>
      </c>
      <c r="I15" s="27">
        <f t="shared" si="1"/>
        <v>672</v>
      </c>
      <c r="J15" s="82">
        <f t="shared" si="2"/>
        <v>168</v>
      </c>
      <c r="K15" s="283">
        <f>+K12</f>
        <v>2585</v>
      </c>
      <c r="L15" s="127">
        <f>+L12</f>
        <v>161.5625</v>
      </c>
    </row>
    <row r="16" spans="1:14" ht="21" customHeight="1" x14ac:dyDescent="0.25">
      <c r="A16" s="312"/>
      <c r="B16" s="33" t="s">
        <v>39</v>
      </c>
      <c r="C16" s="33" t="s">
        <v>37</v>
      </c>
      <c r="D16" s="116">
        <f t="shared" ref="D16:D17" si="3">COUNTIF(E16:H16,"&gt;0")</f>
        <v>4</v>
      </c>
      <c r="E16" s="34">
        <v>119</v>
      </c>
      <c r="F16" s="34">
        <v>176</v>
      </c>
      <c r="G16" s="34">
        <v>151</v>
      </c>
      <c r="H16" s="34">
        <v>183</v>
      </c>
      <c r="I16" s="34">
        <f t="shared" ref="I16:I17" si="4">+SUM(E16:H16)</f>
        <v>629</v>
      </c>
      <c r="J16" s="84">
        <f t="shared" ref="J16:J17" si="5">+I16/D16</f>
        <v>157.25</v>
      </c>
    </row>
    <row r="17" spans="1:10" ht="21" customHeight="1" x14ac:dyDescent="0.25">
      <c r="A17" s="312"/>
      <c r="B17" s="3" t="s">
        <v>80</v>
      </c>
      <c r="C17" s="3" t="s">
        <v>37</v>
      </c>
      <c r="D17" s="108">
        <f t="shared" si="3"/>
        <v>4</v>
      </c>
      <c r="E17" s="19">
        <v>146</v>
      </c>
      <c r="F17" s="19">
        <v>158</v>
      </c>
      <c r="G17" s="19">
        <v>120</v>
      </c>
      <c r="H17" s="19">
        <v>175</v>
      </c>
      <c r="I17" s="19">
        <f t="shared" si="4"/>
        <v>599</v>
      </c>
      <c r="J17" s="25">
        <f t="shared" si="5"/>
        <v>149.75</v>
      </c>
    </row>
  </sheetData>
  <sortState ref="B4:L15">
    <sortCondition descending="1" ref="K4:K15"/>
  </sortState>
  <mergeCells count="6">
    <mergeCell ref="B1:L1"/>
    <mergeCell ref="A16:A17"/>
    <mergeCell ref="A8:A11"/>
    <mergeCell ref="A4:A7"/>
    <mergeCell ref="A12:A15"/>
    <mergeCell ref="E2:H2"/>
  </mergeCells>
  <conditionalFormatting sqref="J4:J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L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:J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66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4" zoomScale="70" zoomScaleNormal="70" workbookViewId="0">
      <selection activeCell="E18" sqref="E18"/>
    </sheetView>
  </sheetViews>
  <sheetFormatPr baseColWidth="10" defaultColWidth="11.44140625" defaultRowHeight="15" x14ac:dyDescent="0.25"/>
  <cols>
    <col min="1" max="1" width="3.88671875" style="1" bestFit="1" customWidth="1"/>
    <col min="2" max="2" width="38.109375" style="1" bestFit="1" customWidth="1"/>
    <col min="3" max="3" width="15.88671875" style="1" bestFit="1" customWidth="1"/>
    <col min="4" max="4" width="9.6640625" style="1" bestFit="1" customWidth="1"/>
    <col min="5" max="8" width="6.44140625" style="1" customWidth="1"/>
    <col min="9" max="9" width="8.88671875" style="1" bestFit="1" customWidth="1"/>
    <col min="10" max="10" width="9.5546875" style="1" bestFit="1" customWidth="1"/>
    <col min="11" max="11" width="13.44140625" style="1" bestFit="1" customWidth="1"/>
    <col min="12" max="12" width="12.6640625" style="1" bestFit="1" customWidth="1"/>
    <col min="13" max="16" width="7.88671875" style="1" customWidth="1"/>
    <col min="17" max="16384" width="11.44140625" style="1"/>
  </cols>
  <sheetData>
    <row r="1" spans="1:12" ht="31.5" customHeight="1" thickBot="1" x14ac:dyDescent="0.3">
      <c r="B1" s="288" t="s">
        <v>41</v>
      </c>
      <c r="C1" s="289"/>
      <c r="D1" s="289"/>
      <c r="E1" s="289"/>
      <c r="F1" s="289"/>
      <c r="G1" s="289"/>
      <c r="H1" s="289"/>
      <c r="I1" s="289"/>
      <c r="J1" s="290"/>
    </row>
    <row r="2" spans="1:12" ht="21.6" customHeight="1" thickBot="1" x14ac:dyDescent="0.35">
      <c r="B2" s="118" t="s">
        <v>31</v>
      </c>
      <c r="C2" s="308" t="s">
        <v>27</v>
      </c>
      <c r="D2" s="291"/>
      <c r="E2" s="291"/>
      <c r="F2" s="291"/>
      <c r="G2" s="291"/>
      <c r="H2" s="291"/>
      <c r="I2" s="291"/>
      <c r="J2" s="309"/>
    </row>
    <row r="3" spans="1:12" ht="16.2" thickBot="1" x14ac:dyDescent="0.35">
      <c r="A3" s="35" t="s">
        <v>21</v>
      </c>
      <c r="B3" s="143" t="s">
        <v>40</v>
      </c>
      <c r="C3" s="65" t="s">
        <v>4</v>
      </c>
      <c r="D3" s="66" t="s">
        <v>26</v>
      </c>
      <c r="E3" s="66" t="s">
        <v>5</v>
      </c>
      <c r="F3" s="66" t="s">
        <v>6</v>
      </c>
      <c r="G3" s="66" t="s">
        <v>7</v>
      </c>
      <c r="H3" s="66" t="s">
        <v>8</v>
      </c>
      <c r="I3" s="69" t="s">
        <v>22</v>
      </c>
      <c r="J3" s="70" t="s">
        <v>23</v>
      </c>
      <c r="K3" s="113" t="s">
        <v>43</v>
      </c>
      <c r="L3" s="74" t="s">
        <v>44</v>
      </c>
    </row>
    <row r="4" spans="1:12" ht="21" customHeight="1" x14ac:dyDescent="0.25">
      <c r="A4" s="304">
        <v>1</v>
      </c>
      <c r="B4" s="11" t="s">
        <v>77</v>
      </c>
      <c r="C4" s="55" t="s">
        <v>2</v>
      </c>
      <c r="D4" s="107">
        <f t="shared" ref="D4:D23" si="0">COUNTIF(E4:H4,"&gt;0")</f>
        <v>4</v>
      </c>
      <c r="E4" s="55">
        <v>193</v>
      </c>
      <c r="F4" s="55">
        <v>180</v>
      </c>
      <c r="G4" s="55">
        <v>186</v>
      </c>
      <c r="H4" s="55">
        <v>167</v>
      </c>
      <c r="I4" s="55">
        <f t="shared" ref="I4:I23" si="1">+SUM(E4:H4)</f>
        <v>726</v>
      </c>
      <c r="J4" s="89">
        <f t="shared" ref="J4:J23" si="2">+I4/D4</f>
        <v>181.5</v>
      </c>
      <c r="K4" s="276">
        <f>+I4+I5+I6+I7</f>
        <v>2952</v>
      </c>
      <c r="L4" s="119">
        <f>+K4/(D4+D5+D6+D7)</f>
        <v>184.5</v>
      </c>
    </row>
    <row r="5" spans="1:12" ht="21" customHeight="1" x14ac:dyDescent="0.25">
      <c r="A5" s="322"/>
      <c r="B5" s="3" t="s">
        <v>76</v>
      </c>
      <c r="C5" s="19" t="s">
        <v>2</v>
      </c>
      <c r="D5" s="108">
        <f t="shared" si="0"/>
        <v>4</v>
      </c>
      <c r="E5" s="19">
        <v>175</v>
      </c>
      <c r="F5" s="19">
        <v>223</v>
      </c>
      <c r="G5" s="19">
        <v>216</v>
      </c>
      <c r="H5" s="19">
        <v>142</v>
      </c>
      <c r="I5" s="19">
        <f t="shared" si="1"/>
        <v>756</v>
      </c>
      <c r="J5" s="40">
        <f t="shared" si="2"/>
        <v>189</v>
      </c>
      <c r="K5" s="277">
        <f>+K4</f>
        <v>2952</v>
      </c>
      <c r="L5" s="274">
        <f>+L4</f>
        <v>184.5</v>
      </c>
    </row>
    <row r="6" spans="1:12" ht="21" customHeight="1" x14ac:dyDescent="0.25">
      <c r="A6" s="322"/>
      <c r="B6" s="5" t="s">
        <v>75</v>
      </c>
      <c r="C6" s="19" t="s">
        <v>2</v>
      </c>
      <c r="D6" s="108">
        <f t="shared" si="0"/>
        <v>4</v>
      </c>
      <c r="E6" s="19">
        <v>148</v>
      </c>
      <c r="F6" s="19">
        <v>205</v>
      </c>
      <c r="G6" s="19">
        <v>181</v>
      </c>
      <c r="H6" s="19">
        <v>196</v>
      </c>
      <c r="I6" s="19">
        <f t="shared" si="1"/>
        <v>730</v>
      </c>
      <c r="J6" s="40">
        <f t="shared" si="2"/>
        <v>182.5</v>
      </c>
      <c r="K6" s="277">
        <f>+K4</f>
        <v>2952</v>
      </c>
      <c r="L6" s="274">
        <f>+L4</f>
        <v>184.5</v>
      </c>
    </row>
    <row r="7" spans="1:12" ht="21" customHeight="1" thickBot="1" x14ac:dyDescent="0.3">
      <c r="A7" s="305"/>
      <c r="B7" s="33" t="s">
        <v>74</v>
      </c>
      <c r="C7" s="27" t="s">
        <v>2</v>
      </c>
      <c r="D7" s="110">
        <f t="shared" si="0"/>
        <v>4</v>
      </c>
      <c r="E7" s="27">
        <v>180</v>
      </c>
      <c r="F7" s="27">
        <v>212</v>
      </c>
      <c r="G7" s="27">
        <v>190</v>
      </c>
      <c r="H7" s="27">
        <v>158</v>
      </c>
      <c r="I7" s="27">
        <f t="shared" si="1"/>
        <v>740</v>
      </c>
      <c r="J7" s="93">
        <f t="shared" si="2"/>
        <v>185</v>
      </c>
      <c r="K7" s="278">
        <f>+K4</f>
        <v>2952</v>
      </c>
      <c r="L7" s="120">
        <f>+L4</f>
        <v>184.5</v>
      </c>
    </row>
    <row r="8" spans="1:12" ht="21" customHeight="1" x14ac:dyDescent="0.25">
      <c r="A8" s="304">
        <v>2</v>
      </c>
      <c r="B8" s="3" t="s">
        <v>69</v>
      </c>
      <c r="C8" s="55" t="s">
        <v>1</v>
      </c>
      <c r="D8" s="107">
        <f t="shared" si="0"/>
        <v>4</v>
      </c>
      <c r="E8" s="57">
        <v>190</v>
      </c>
      <c r="F8" s="55">
        <v>209</v>
      </c>
      <c r="G8" s="55">
        <v>167</v>
      </c>
      <c r="H8" s="55">
        <v>192</v>
      </c>
      <c r="I8" s="57">
        <f t="shared" si="1"/>
        <v>758</v>
      </c>
      <c r="J8" s="89">
        <f t="shared" si="2"/>
        <v>189.5</v>
      </c>
      <c r="K8" s="276">
        <f>+I8+I9+I10+I11</f>
        <v>2843</v>
      </c>
      <c r="L8" s="119">
        <f>+K8/(D8+D9+D10+D11)</f>
        <v>177.6875</v>
      </c>
    </row>
    <row r="9" spans="1:12" ht="21" customHeight="1" x14ac:dyDescent="0.25">
      <c r="A9" s="322"/>
      <c r="B9" s="205" t="s">
        <v>45</v>
      </c>
      <c r="C9" s="19" t="s">
        <v>1</v>
      </c>
      <c r="D9" s="108">
        <f t="shared" si="0"/>
        <v>4</v>
      </c>
      <c r="E9" s="20">
        <v>152</v>
      </c>
      <c r="F9" s="19">
        <v>214</v>
      </c>
      <c r="G9" s="19">
        <v>153</v>
      </c>
      <c r="H9" s="19">
        <v>195</v>
      </c>
      <c r="I9" s="20">
        <f t="shared" si="1"/>
        <v>714</v>
      </c>
      <c r="J9" s="40">
        <f t="shared" si="2"/>
        <v>178.5</v>
      </c>
      <c r="K9" s="277">
        <f>+K8</f>
        <v>2843</v>
      </c>
      <c r="L9" s="274">
        <f>+L8</f>
        <v>177.6875</v>
      </c>
    </row>
    <row r="10" spans="1:12" ht="21" customHeight="1" thickBot="1" x14ac:dyDescent="0.3">
      <c r="A10" s="322"/>
      <c r="B10" s="3" t="s">
        <v>53</v>
      </c>
      <c r="C10" s="19" t="s">
        <v>1</v>
      </c>
      <c r="D10" s="108">
        <f t="shared" si="0"/>
        <v>4</v>
      </c>
      <c r="E10" s="20">
        <v>145</v>
      </c>
      <c r="F10" s="19">
        <v>188</v>
      </c>
      <c r="G10" s="19">
        <v>173</v>
      </c>
      <c r="H10" s="19">
        <v>193</v>
      </c>
      <c r="I10" s="20">
        <f t="shared" si="1"/>
        <v>699</v>
      </c>
      <c r="J10" s="40">
        <f t="shared" si="2"/>
        <v>174.75</v>
      </c>
      <c r="K10" s="277">
        <f>+K8</f>
        <v>2843</v>
      </c>
      <c r="L10" s="274">
        <f>+L8</f>
        <v>177.6875</v>
      </c>
    </row>
    <row r="11" spans="1:12" ht="21" customHeight="1" thickBot="1" x14ac:dyDescent="0.3">
      <c r="A11" s="305"/>
      <c r="B11" s="11" t="s">
        <v>54</v>
      </c>
      <c r="C11" s="19" t="s">
        <v>1</v>
      </c>
      <c r="D11" s="110">
        <f t="shared" si="0"/>
        <v>4</v>
      </c>
      <c r="E11" s="78">
        <v>192</v>
      </c>
      <c r="F11" s="27">
        <v>184</v>
      </c>
      <c r="G11" s="27">
        <v>138</v>
      </c>
      <c r="H11" s="27">
        <v>158</v>
      </c>
      <c r="I11" s="78">
        <f t="shared" si="1"/>
        <v>672</v>
      </c>
      <c r="J11" s="93">
        <f t="shared" si="2"/>
        <v>168</v>
      </c>
      <c r="K11" s="278">
        <f>+K8</f>
        <v>2843</v>
      </c>
      <c r="L11" s="120">
        <f>+L8</f>
        <v>177.6875</v>
      </c>
    </row>
    <row r="12" spans="1:12" ht="21" customHeight="1" x14ac:dyDescent="0.25">
      <c r="A12" s="304">
        <v>3</v>
      </c>
      <c r="B12" s="5" t="s">
        <v>115</v>
      </c>
      <c r="C12" s="55" t="s">
        <v>37</v>
      </c>
      <c r="D12" s="63">
        <f t="shared" si="0"/>
        <v>4</v>
      </c>
      <c r="E12" s="55">
        <v>140</v>
      </c>
      <c r="F12" s="55">
        <v>172</v>
      </c>
      <c r="G12" s="55">
        <v>157</v>
      </c>
      <c r="H12" s="55">
        <v>160</v>
      </c>
      <c r="I12" s="55">
        <f t="shared" si="1"/>
        <v>629</v>
      </c>
      <c r="J12" s="89">
        <f t="shared" si="2"/>
        <v>157.25</v>
      </c>
      <c r="K12" s="276">
        <f>+I12+I13+I14+I15</f>
        <v>2830</v>
      </c>
      <c r="L12" s="119">
        <f>+K12/(D12+D13+D14+D15)</f>
        <v>176.875</v>
      </c>
    </row>
    <row r="13" spans="1:12" ht="21" customHeight="1" x14ac:dyDescent="0.25">
      <c r="A13" s="322"/>
      <c r="B13" s="5" t="s">
        <v>55</v>
      </c>
      <c r="C13" s="19" t="s">
        <v>37</v>
      </c>
      <c r="D13" s="18">
        <f t="shared" si="0"/>
        <v>4</v>
      </c>
      <c r="E13" s="19">
        <v>132</v>
      </c>
      <c r="F13" s="19">
        <v>169</v>
      </c>
      <c r="G13" s="19">
        <v>165</v>
      </c>
      <c r="H13" s="19">
        <v>169</v>
      </c>
      <c r="I13" s="19">
        <f t="shared" si="1"/>
        <v>635</v>
      </c>
      <c r="J13" s="40">
        <f t="shared" si="2"/>
        <v>158.75</v>
      </c>
      <c r="K13" s="277">
        <f>+K12</f>
        <v>2830</v>
      </c>
      <c r="L13" s="274">
        <f>+L12</f>
        <v>176.875</v>
      </c>
    </row>
    <row r="14" spans="1:12" ht="21" customHeight="1" x14ac:dyDescent="0.25">
      <c r="A14" s="322"/>
      <c r="B14" s="33" t="s">
        <v>114</v>
      </c>
      <c r="C14" s="19" t="s">
        <v>37</v>
      </c>
      <c r="D14" s="108">
        <f t="shared" si="0"/>
        <v>4</v>
      </c>
      <c r="E14" s="3">
        <v>197</v>
      </c>
      <c r="F14" s="3">
        <v>196</v>
      </c>
      <c r="G14" s="3">
        <v>209</v>
      </c>
      <c r="H14" s="3">
        <v>159</v>
      </c>
      <c r="I14" s="3">
        <f t="shared" si="1"/>
        <v>761</v>
      </c>
      <c r="J14" s="41">
        <f t="shared" si="2"/>
        <v>190.25</v>
      </c>
      <c r="K14" s="277">
        <f>+K12</f>
        <v>2830</v>
      </c>
      <c r="L14" s="274">
        <f>+L12</f>
        <v>176.875</v>
      </c>
    </row>
    <row r="15" spans="1:12" ht="21" customHeight="1" thickBot="1" x14ac:dyDescent="0.3">
      <c r="A15" s="322"/>
      <c r="B15" s="273" t="s">
        <v>118</v>
      </c>
      <c r="C15" s="150" t="s">
        <v>37</v>
      </c>
      <c r="D15" s="111">
        <f t="shared" si="0"/>
        <v>4</v>
      </c>
      <c r="E15" s="117">
        <v>167</v>
      </c>
      <c r="F15" s="117">
        <v>231</v>
      </c>
      <c r="G15" s="117">
        <v>172</v>
      </c>
      <c r="H15" s="117">
        <v>235</v>
      </c>
      <c r="I15" s="117">
        <f t="shared" si="1"/>
        <v>805</v>
      </c>
      <c r="J15" s="280">
        <f t="shared" si="2"/>
        <v>201.25</v>
      </c>
      <c r="K15" s="278">
        <f>+K12</f>
        <v>2830</v>
      </c>
      <c r="L15" s="120">
        <f>+L12</f>
        <v>176.875</v>
      </c>
    </row>
    <row r="16" spans="1:12" ht="21" customHeight="1" x14ac:dyDescent="0.25">
      <c r="A16" s="304">
        <v>4</v>
      </c>
      <c r="B16" s="10" t="s">
        <v>64</v>
      </c>
      <c r="C16" s="11" t="s">
        <v>0</v>
      </c>
      <c r="D16" s="107">
        <f t="shared" si="0"/>
        <v>4</v>
      </c>
      <c r="E16" s="55">
        <v>215</v>
      </c>
      <c r="F16" s="55">
        <v>177</v>
      </c>
      <c r="G16" s="55">
        <v>182</v>
      </c>
      <c r="H16" s="55">
        <v>182</v>
      </c>
      <c r="I16" s="55">
        <f t="shared" si="1"/>
        <v>756</v>
      </c>
      <c r="J16" s="89">
        <f t="shared" si="2"/>
        <v>189</v>
      </c>
      <c r="K16" s="276">
        <f>+I16+I17+I18+I19</f>
        <v>2798</v>
      </c>
      <c r="L16" s="119">
        <f>+K16/(D16+D17+D18+D19)</f>
        <v>174.875</v>
      </c>
    </row>
    <row r="17" spans="1:12" ht="21" customHeight="1" x14ac:dyDescent="0.25">
      <c r="A17" s="322"/>
      <c r="B17" s="33" t="s">
        <v>63</v>
      </c>
      <c r="C17" s="3" t="s">
        <v>0</v>
      </c>
      <c r="D17" s="108">
        <f t="shared" si="0"/>
        <v>4</v>
      </c>
      <c r="E17" s="19">
        <v>170</v>
      </c>
      <c r="F17" s="19">
        <v>175</v>
      </c>
      <c r="G17" s="19">
        <v>147</v>
      </c>
      <c r="H17" s="19">
        <v>128</v>
      </c>
      <c r="I17" s="19">
        <f t="shared" si="1"/>
        <v>620</v>
      </c>
      <c r="J17" s="40">
        <f t="shared" si="2"/>
        <v>155</v>
      </c>
      <c r="K17" s="277">
        <f>+K16</f>
        <v>2798</v>
      </c>
      <c r="L17" s="274">
        <f>+L16</f>
        <v>174.875</v>
      </c>
    </row>
    <row r="18" spans="1:12" ht="21" customHeight="1" x14ac:dyDescent="0.25">
      <c r="A18" s="322"/>
      <c r="B18" s="3" t="s">
        <v>102</v>
      </c>
      <c r="C18" s="3" t="s">
        <v>0</v>
      </c>
      <c r="D18" s="2">
        <f t="shared" si="0"/>
        <v>4</v>
      </c>
      <c r="E18" s="3">
        <v>154</v>
      </c>
      <c r="F18" s="3">
        <v>153</v>
      </c>
      <c r="G18" s="3">
        <v>178</v>
      </c>
      <c r="H18" s="3">
        <v>139</v>
      </c>
      <c r="I18" s="4">
        <f t="shared" si="1"/>
        <v>624</v>
      </c>
      <c r="J18" s="41">
        <f t="shared" si="2"/>
        <v>156</v>
      </c>
      <c r="K18" s="277">
        <f>+K16</f>
        <v>2798</v>
      </c>
      <c r="L18" s="274">
        <f>+L16</f>
        <v>174.875</v>
      </c>
    </row>
    <row r="19" spans="1:12" ht="21" customHeight="1" thickBot="1" x14ac:dyDescent="0.3">
      <c r="A19" s="305"/>
      <c r="B19" s="155" t="s">
        <v>62</v>
      </c>
      <c r="C19" s="7" t="s">
        <v>0</v>
      </c>
      <c r="D19" s="49">
        <f t="shared" si="0"/>
        <v>4</v>
      </c>
      <c r="E19" s="7">
        <v>187</v>
      </c>
      <c r="F19" s="7">
        <v>214</v>
      </c>
      <c r="G19" s="7">
        <v>194</v>
      </c>
      <c r="H19" s="7">
        <v>203</v>
      </c>
      <c r="I19" s="59">
        <f t="shared" si="1"/>
        <v>798</v>
      </c>
      <c r="J19" s="50">
        <f t="shared" si="2"/>
        <v>199.5</v>
      </c>
      <c r="K19" s="278">
        <f>+K16</f>
        <v>2798</v>
      </c>
      <c r="L19" s="120">
        <f>+L16</f>
        <v>174.875</v>
      </c>
    </row>
    <row r="20" spans="1:12" ht="21" customHeight="1" x14ac:dyDescent="0.25">
      <c r="A20" s="322">
        <v>5</v>
      </c>
      <c r="B20" s="33" t="s">
        <v>65</v>
      </c>
      <c r="C20" s="34" t="s">
        <v>36</v>
      </c>
      <c r="D20" s="116">
        <f t="shared" si="0"/>
        <v>4</v>
      </c>
      <c r="E20" s="34">
        <v>170</v>
      </c>
      <c r="F20" s="34">
        <v>147</v>
      </c>
      <c r="G20" s="34">
        <v>174</v>
      </c>
      <c r="H20" s="34">
        <v>169</v>
      </c>
      <c r="I20" s="34">
        <f t="shared" si="1"/>
        <v>660</v>
      </c>
      <c r="J20" s="109">
        <f t="shared" si="2"/>
        <v>165</v>
      </c>
      <c r="K20" s="276">
        <f>+I20+I21+I22+I23</f>
        <v>2747</v>
      </c>
      <c r="L20" s="119">
        <f>+K20/(D20+D21+D22+D23)</f>
        <v>171.6875</v>
      </c>
    </row>
    <row r="21" spans="1:12" ht="21" customHeight="1" x14ac:dyDescent="0.25">
      <c r="A21" s="322"/>
      <c r="B21" s="3" t="s">
        <v>66</v>
      </c>
      <c r="C21" s="19" t="s">
        <v>36</v>
      </c>
      <c r="D21" s="108">
        <f t="shared" si="0"/>
        <v>4</v>
      </c>
      <c r="E21" s="19">
        <v>193</v>
      </c>
      <c r="F21" s="19">
        <v>158</v>
      </c>
      <c r="G21" s="19">
        <v>158</v>
      </c>
      <c r="H21" s="19">
        <v>152</v>
      </c>
      <c r="I21" s="19">
        <f t="shared" si="1"/>
        <v>661</v>
      </c>
      <c r="J21" s="40">
        <f t="shared" si="2"/>
        <v>165.25</v>
      </c>
      <c r="K21" s="277">
        <f>+K20</f>
        <v>2747</v>
      </c>
      <c r="L21" s="274">
        <f>+L20</f>
        <v>171.6875</v>
      </c>
    </row>
    <row r="22" spans="1:12" ht="21" customHeight="1" x14ac:dyDescent="0.25">
      <c r="A22" s="322"/>
      <c r="B22" s="3" t="s">
        <v>59</v>
      </c>
      <c r="C22" s="19" t="s">
        <v>36</v>
      </c>
      <c r="D22" s="108">
        <f t="shared" si="0"/>
        <v>4</v>
      </c>
      <c r="E22" s="19">
        <v>209</v>
      </c>
      <c r="F22" s="19">
        <v>192</v>
      </c>
      <c r="G22" s="19">
        <v>170</v>
      </c>
      <c r="H22" s="19">
        <v>147</v>
      </c>
      <c r="I22" s="19">
        <f t="shared" si="1"/>
        <v>718</v>
      </c>
      <c r="J22" s="40">
        <f t="shared" si="2"/>
        <v>179.5</v>
      </c>
      <c r="K22" s="277">
        <f>+K20</f>
        <v>2747</v>
      </c>
      <c r="L22" s="274">
        <f>+L20</f>
        <v>171.6875</v>
      </c>
    </row>
    <row r="23" spans="1:12" ht="21" customHeight="1" thickBot="1" x14ac:dyDescent="0.3">
      <c r="A23" s="305"/>
      <c r="B23" s="3" t="s">
        <v>67</v>
      </c>
      <c r="C23" s="19" t="s">
        <v>36</v>
      </c>
      <c r="D23" s="110">
        <f t="shared" si="0"/>
        <v>4</v>
      </c>
      <c r="E23" s="27">
        <v>188</v>
      </c>
      <c r="F23" s="27">
        <v>186</v>
      </c>
      <c r="G23" s="27">
        <v>170</v>
      </c>
      <c r="H23" s="27">
        <v>164</v>
      </c>
      <c r="I23" s="27">
        <f t="shared" si="1"/>
        <v>708</v>
      </c>
      <c r="J23" s="93">
        <f t="shared" si="2"/>
        <v>177</v>
      </c>
      <c r="K23" s="278">
        <f>+K20</f>
        <v>2747</v>
      </c>
      <c r="L23" s="120">
        <f>+L20</f>
        <v>171.6875</v>
      </c>
    </row>
    <row r="24" spans="1:12" ht="21" customHeight="1" x14ac:dyDescent="0.25"/>
    <row r="25" spans="1:12" ht="21" customHeight="1" x14ac:dyDescent="0.25"/>
  </sheetData>
  <sortState ref="B4:L23">
    <sortCondition descending="1" ref="K4:K23"/>
  </sortState>
  <mergeCells count="7">
    <mergeCell ref="B1:J1"/>
    <mergeCell ref="A20:A23"/>
    <mergeCell ref="A16:A19"/>
    <mergeCell ref="A8:A11"/>
    <mergeCell ref="A12:A15"/>
    <mergeCell ref="A4:A7"/>
    <mergeCell ref="C2:J2"/>
  </mergeCells>
  <conditionalFormatting sqref="L4 L8 L12 L16 L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J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L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4" zoomScale="70" zoomScaleNormal="70" workbookViewId="0">
      <selection activeCell="H15" sqref="H15"/>
    </sheetView>
  </sheetViews>
  <sheetFormatPr baseColWidth="10" defaultColWidth="11.44140625" defaultRowHeight="15" x14ac:dyDescent="0.25"/>
  <cols>
    <col min="1" max="1" width="4.88671875" style="1" customWidth="1"/>
    <col min="2" max="2" width="37.44140625" style="1" customWidth="1"/>
    <col min="3" max="3" width="16" style="1" bestFit="1" customWidth="1"/>
    <col min="4" max="4" width="9.6640625" style="1" bestFit="1" customWidth="1"/>
    <col min="5" max="8" width="6.33203125" style="1" customWidth="1"/>
    <col min="9" max="9" width="8.6640625" style="1" customWidth="1"/>
    <col min="10" max="10" width="9.6640625" style="1" customWidth="1"/>
    <col min="11" max="11" width="12.5546875" style="1" bestFit="1" customWidth="1"/>
    <col min="12" max="12" width="12.109375" style="1" bestFit="1" customWidth="1"/>
    <col min="13" max="13" width="14.109375" style="1" bestFit="1" customWidth="1"/>
    <col min="14" max="16384" width="11.44140625" style="1"/>
  </cols>
  <sheetData>
    <row r="1" spans="1:12" ht="31.5" customHeight="1" thickBot="1" x14ac:dyDescent="0.3">
      <c r="B1" s="288" t="s">
        <v>41</v>
      </c>
      <c r="C1" s="289"/>
      <c r="D1" s="289"/>
      <c r="E1" s="289"/>
      <c r="F1" s="289"/>
      <c r="G1" s="289"/>
      <c r="H1" s="289"/>
      <c r="I1" s="289"/>
      <c r="J1" s="290"/>
    </row>
    <row r="2" spans="1:12" ht="21.6" customHeight="1" thickBot="1" x14ac:dyDescent="0.35">
      <c r="B2" s="45" t="s">
        <v>101</v>
      </c>
      <c r="C2" s="46"/>
      <c r="D2" s="47"/>
      <c r="E2" s="287" t="s">
        <v>27</v>
      </c>
      <c r="F2" s="287"/>
      <c r="G2" s="287"/>
      <c r="H2" s="287"/>
      <c r="I2" s="47"/>
      <c r="J2" s="48"/>
    </row>
    <row r="3" spans="1:12" ht="16.2" thickBot="1" x14ac:dyDescent="0.35">
      <c r="A3" s="45" t="s">
        <v>21</v>
      </c>
      <c r="B3" s="35" t="s">
        <v>40</v>
      </c>
      <c r="C3" s="271" t="s">
        <v>4</v>
      </c>
      <c r="D3" s="141" t="s">
        <v>26</v>
      </c>
      <c r="E3" s="141" t="s">
        <v>5</v>
      </c>
      <c r="F3" s="141" t="s">
        <v>6</v>
      </c>
      <c r="G3" s="141" t="s">
        <v>7</v>
      </c>
      <c r="H3" s="141" t="s">
        <v>8</v>
      </c>
      <c r="I3" s="73" t="s">
        <v>22</v>
      </c>
      <c r="J3" s="74" t="s">
        <v>23</v>
      </c>
      <c r="K3" s="113" t="s">
        <v>43</v>
      </c>
      <c r="L3" s="74" t="s">
        <v>44</v>
      </c>
    </row>
    <row r="4" spans="1:12" ht="21" customHeight="1" x14ac:dyDescent="0.25">
      <c r="A4" s="304">
        <v>1</v>
      </c>
      <c r="B4" s="272" t="s">
        <v>116</v>
      </c>
      <c r="C4" s="164" t="s">
        <v>1</v>
      </c>
      <c r="D4" s="56">
        <f t="shared" ref="D4:D11" si="0">COUNTIF(E4:H4,"&gt;0")</f>
        <v>4</v>
      </c>
      <c r="E4" s="11">
        <v>157</v>
      </c>
      <c r="F4" s="11">
        <v>178</v>
      </c>
      <c r="G4" s="11">
        <v>158</v>
      </c>
      <c r="H4" s="11">
        <v>156</v>
      </c>
      <c r="I4" s="11">
        <f t="shared" ref="I4:I11" si="1">+SUM(E4:H4)</f>
        <v>649</v>
      </c>
      <c r="J4" s="154">
        <f t="shared" ref="J4:J11" si="2">+I4/D4</f>
        <v>162.25</v>
      </c>
      <c r="K4" s="279">
        <f>+I4+I5+I6+I7</f>
        <v>2496</v>
      </c>
      <c r="L4" s="180">
        <f>+K4/(D4+D5+D6+D7)</f>
        <v>156</v>
      </c>
    </row>
    <row r="5" spans="1:12" ht="21" customHeight="1" x14ac:dyDescent="0.25">
      <c r="A5" s="322"/>
      <c r="B5" s="270" t="s">
        <v>82</v>
      </c>
      <c r="C5" s="156" t="s">
        <v>1</v>
      </c>
      <c r="D5" s="2">
        <f t="shared" si="0"/>
        <v>4</v>
      </c>
      <c r="E5" s="3">
        <v>128</v>
      </c>
      <c r="F5" s="3">
        <v>167</v>
      </c>
      <c r="G5" s="3">
        <v>152</v>
      </c>
      <c r="H5" s="3">
        <v>152</v>
      </c>
      <c r="I5" s="3">
        <f t="shared" si="1"/>
        <v>599</v>
      </c>
      <c r="J5" s="41">
        <f t="shared" si="2"/>
        <v>149.75</v>
      </c>
      <c r="K5" s="181">
        <f>+K4</f>
        <v>2496</v>
      </c>
      <c r="L5" s="182">
        <f>+L4</f>
        <v>156</v>
      </c>
    </row>
    <row r="6" spans="1:12" ht="21" customHeight="1" x14ac:dyDescent="0.25">
      <c r="A6" s="322"/>
      <c r="B6" s="5" t="s">
        <v>117</v>
      </c>
      <c r="C6" s="3" t="s">
        <v>1</v>
      </c>
      <c r="D6" s="2">
        <f t="shared" si="0"/>
        <v>4</v>
      </c>
      <c r="E6" s="3">
        <v>208</v>
      </c>
      <c r="F6" s="3">
        <v>124</v>
      </c>
      <c r="G6" s="3">
        <v>191</v>
      </c>
      <c r="H6" s="3">
        <v>146</v>
      </c>
      <c r="I6" s="3">
        <f t="shared" si="1"/>
        <v>669</v>
      </c>
      <c r="J6" s="41">
        <f t="shared" si="2"/>
        <v>167.25</v>
      </c>
      <c r="K6" s="181">
        <f>+K4</f>
        <v>2496</v>
      </c>
      <c r="L6" s="182">
        <f>+L4</f>
        <v>156</v>
      </c>
    </row>
    <row r="7" spans="1:12" ht="21" customHeight="1" thickBot="1" x14ac:dyDescent="0.3">
      <c r="A7" s="305"/>
      <c r="B7" s="270" t="s">
        <v>83</v>
      </c>
      <c r="C7" s="7" t="s">
        <v>1</v>
      </c>
      <c r="D7" s="49">
        <f t="shared" si="0"/>
        <v>4</v>
      </c>
      <c r="E7" s="7">
        <v>145</v>
      </c>
      <c r="F7" s="7">
        <v>109</v>
      </c>
      <c r="G7" s="7">
        <v>148</v>
      </c>
      <c r="H7" s="7">
        <v>177</v>
      </c>
      <c r="I7" s="7">
        <f t="shared" si="1"/>
        <v>579</v>
      </c>
      <c r="J7" s="50">
        <f t="shared" si="2"/>
        <v>144.75</v>
      </c>
      <c r="K7" s="183">
        <f>+K4</f>
        <v>2496</v>
      </c>
      <c r="L7" s="184">
        <f>+L4</f>
        <v>156</v>
      </c>
    </row>
    <row r="8" spans="1:12" ht="21" customHeight="1" x14ac:dyDescent="0.25">
      <c r="A8" s="304">
        <v>2</v>
      </c>
      <c r="B8" s="58" t="s">
        <v>85</v>
      </c>
      <c r="C8" s="55" t="s">
        <v>2</v>
      </c>
      <c r="D8" s="56">
        <f t="shared" si="0"/>
        <v>4</v>
      </c>
      <c r="E8" s="11">
        <v>92</v>
      </c>
      <c r="F8" s="11">
        <v>137</v>
      </c>
      <c r="G8" s="11">
        <v>115</v>
      </c>
      <c r="H8" s="11">
        <v>145</v>
      </c>
      <c r="I8" s="11">
        <f t="shared" si="1"/>
        <v>489</v>
      </c>
      <c r="J8" s="185">
        <f t="shared" si="2"/>
        <v>122.25</v>
      </c>
      <c r="K8" s="279">
        <f>+I8+I9+I10+I11</f>
        <v>2201</v>
      </c>
      <c r="L8" s="180">
        <f>+K8/(D8+D9+D10+D11)</f>
        <v>137.5625</v>
      </c>
    </row>
    <row r="9" spans="1:12" ht="21" customHeight="1" x14ac:dyDescent="0.25">
      <c r="A9" s="322"/>
      <c r="B9" s="4" t="s">
        <v>92</v>
      </c>
      <c r="C9" s="19" t="s">
        <v>2</v>
      </c>
      <c r="D9" s="2">
        <f t="shared" si="0"/>
        <v>4</v>
      </c>
      <c r="E9" s="3">
        <v>148</v>
      </c>
      <c r="F9" s="3">
        <v>138</v>
      </c>
      <c r="G9" s="3">
        <v>110</v>
      </c>
      <c r="H9" s="3">
        <v>125</v>
      </c>
      <c r="I9" s="3">
        <f t="shared" si="1"/>
        <v>521</v>
      </c>
      <c r="J9" s="153">
        <f t="shared" si="2"/>
        <v>130.25</v>
      </c>
      <c r="K9" s="181">
        <f>+K8</f>
        <v>2201</v>
      </c>
      <c r="L9" s="182">
        <f>+L8</f>
        <v>137.5625</v>
      </c>
    </row>
    <row r="10" spans="1:12" ht="21" customHeight="1" x14ac:dyDescent="0.25">
      <c r="A10" s="322"/>
      <c r="B10" s="5" t="s">
        <v>93</v>
      </c>
      <c r="C10" s="3" t="s">
        <v>2</v>
      </c>
      <c r="D10" s="2">
        <f t="shared" si="0"/>
        <v>4</v>
      </c>
      <c r="E10" s="3">
        <v>119</v>
      </c>
      <c r="F10" s="3">
        <v>122</v>
      </c>
      <c r="G10" s="3">
        <v>88</v>
      </c>
      <c r="H10" s="3">
        <v>140</v>
      </c>
      <c r="I10" s="3">
        <f t="shared" si="1"/>
        <v>469</v>
      </c>
      <c r="J10" s="153">
        <f t="shared" si="2"/>
        <v>117.25</v>
      </c>
      <c r="K10" s="181">
        <f>+K8</f>
        <v>2201</v>
      </c>
      <c r="L10" s="182">
        <f>+L8</f>
        <v>137.5625</v>
      </c>
    </row>
    <row r="11" spans="1:12" ht="21" customHeight="1" thickBot="1" x14ac:dyDescent="0.3">
      <c r="A11" s="305"/>
      <c r="B11" s="269" t="s">
        <v>84</v>
      </c>
      <c r="C11" s="7" t="s">
        <v>2</v>
      </c>
      <c r="D11" s="49">
        <f t="shared" si="0"/>
        <v>4</v>
      </c>
      <c r="E11" s="7">
        <v>203</v>
      </c>
      <c r="F11" s="7">
        <v>145</v>
      </c>
      <c r="G11" s="7">
        <v>178</v>
      </c>
      <c r="H11" s="7">
        <v>196</v>
      </c>
      <c r="I11" s="7">
        <f t="shared" si="1"/>
        <v>722</v>
      </c>
      <c r="J11" s="186">
        <f t="shared" si="2"/>
        <v>180.5</v>
      </c>
      <c r="K11" s="183">
        <f>+K8</f>
        <v>2201</v>
      </c>
      <c r="L11" s="184">
        <f>+L8</f>
        <v>137.5625</v>
      </c>
    </row>
    <row r="12" spans="1:12" ht="21" customHeight="1" x14ac:dyDescent="0.25">
      <c r="A12" s="17"/>
      <c r="B12" s="31"/>
      <c r="C12" s="31"/>
      <c r="D12" s="17"/>
      <c r="E12" s="31"/>
      <c r="F12" s="31"/>
      <c r="G12" s="31"/>
      <c r="H12" s="31"/>
      <c r="I12" s="31"/>
      <c r="J12" s="32"/>
      <c r="K12" s="21"/>
      <c r="L12" s="21"/>
    </row>
    <row r="13" spans="1:12" ht="21" customHeight="1" x14ac:dyDescent="0.25">
      <c r="A13" s="2"/>
      <c r="B13" s="3" t="s">
        <v>87</v>
      </c>
      <c r="C13" s="3" t="s">
        <v>0</v>
      </c>
      <c r="D13" s="2">
        <f>COUNTIF(E13:H13,"&gt;0")</f>
        <v>4</v>
      </c>
      <c r="E13" s="3">
        <v>146</v>
      </c>
      <c r="F13" s="3">
        <v>176</v>
      </c>
      <c r="G13" s="3">
        <v>166</v>
      </c>
      <c r="H13" s="3">
        <v>164</v>
      </c>
      <c r="I13" s="3">
        <f>+SUM(E13:H13)</f>
        <v>652</v>
      </c>
      <c r="J13" s="153">
        <f>+I13/D13</f>
        <v>163</v>
      </c>
      <c r="K13" s="21"/>
    </row>
    <row r="14" spans="1:12" ht="21" customHeight="1" x14ac:dyDescent="0.25">
      <c r="A14" s="2"/>
      <c r="B14" s="3" t="s">
        <v>86</v>
      </c>
      <c r="C14" s="3" t="s">
        <v>0</v>
      </c>
      <c r="D14" s="2">
        <f>COUNTIF(E14:H14,"&gt;0")</f>
        <v>4</v>
      </c>
      <c r="E14" s="3">
        <v>148</v>
      </c>
      <c r="F14" s="3">
        <v>178</v>
      </c>
      <c r="G14" s="3">
        <v>141</v>
      </c>
      <c r="H14" s="3">
        <v>93</v>
      </c>
      <c r="I14" s="3">
        <f>+SUM(E14:H14)</f>
        <v>560</v>
      </c>
      <c r="J14" s="153">
        <f>+I14/D14</f>
        <v>140</v>
      </c>
    </row>
  </sheetData>
  <mergeCells count="4">
    <mergeCell ref="B1:J1"/>
    <mergeCell ref="E2:H2"/>
    <mergeCell ref="A4:A7"/>
    <mergeCell ref="A8:A11"/>
  </mergeCells>
  <conditionalFormatting sqref="L4:L5 L8:L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:L7 L10:L11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J1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Individual Damas </vt:lpstr>
      <vt:lpstr>individual Varones</vt:lpstr>
      <vt:lpstr>Individual Juveniles</vt:lpstr>
      <vt:lpstr>Duplas Damas</vt:lpstr>
      <vt:lpstr>Duplas Varones</vt:lpstr>
      <vt:lpstr>Duplas Juveniles</vt:lpstr>
      <vt:lpstr> Cuartas Damas</vt:lpstr>
      <vt:lpstr>Cuarta Varones</vt:lpstr>
      <vt:lpstr>Cuartas Juv Mixta</vt:lpstr>
      <vt:lpstr>T.E. Adultos y Juveniles</vt:lpstr>
      <vt:lpstr>TOTAL EQUIPO</vt:lpstr>
      <vt:lpstr>RESUMEN EQUIPOS</vt:lpstr>
      <vt:lpstr>'Individual Damas '!Área_de_impresión</vt:lpstr>
      <vt:lpstr>'individual Varones'!Área_de_impresión</vt:lpstr>
      <vt:lpstr>'T.E. Adultos y Juveniles'!Área_de_impresión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 peña</cp:lastModifiedBy>
  <cp:lastPrinted>2017-11-08T18:46:22Z</cp:lastPrinted>
  <dcterms:created xsi:type="dcterms:W3CDTF">2016-11-03T19:36:48Z</dcterms:created>
  <dcterms:modified xsi:type="dcterms:W3CDTF">2017-11-12T18:07:22Z</dcterms:modified>
</cp:coreProperties>
</file>